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__DOCUMENTS - MASTER\_ _IAJ\_WEBSITE\localhost\IAJ\CURRENT\_DOCUMENT CONTROL\EDUCATION\Human Dignity\"/>
    </mc:Choice>
  </mc:AlternateContent>
  <xr:revisionPtr revIDLastSave="0" documentId="13_ncr:1_{09E443B8-8774-4A62-9C40-C8F9044C2197}" xr6:coauthVersionLast="47" xr6:coauthVersionMax="47" xr10:uidLastSave="{00000000-0000-0000-0000-000000000000}"/>
  <bookViews>
    <workbookView xWindow="-54600" yWindow="1245" windowWidth="45135" windowHeight="28080" tabRatio="500" xr2:uid="{00000000-000D-0000-FFFF-FFFF00000000}"/>
  </bookViews>
  <sheets>
    <sheet name="Cover" sheetId="1" r:id="rId1"/>
    <sheet name="Global Map" sheetId="3" r:id="rId2"/>
    <sheet name="Source &amp; Verification Register" sheetId="4" r:id="rId3"/>
    <sheet name="Tier Summary" sheetId="5" r:id="rId4"/>
    <sheet name="Germany Benchmark" sheetId="6" r:id="rId5"/>
    <sheet name="Textual-Entrenchment Audit" sheetId="7" r:id="rId6"/>
    <sheet name="Method &amp; Sources" sheetId="8" r:id="rId7"/>
  </sheets>
  <definedNames>
    <definedName name="_xlnm._FilterDatabase" localSheetId="1" hidden="1">'Global Map'!$A$2:$AC$199</definedName>
    <definedName name="_xlnm._FilterDatabase" localSheetId="2" hidden="1">'Source &amp; Verification Register'!$A$4:$M$201</definedName>
    <definedName name="_xlnm.Print_Titles" localSheetId="2">'Source &amp; Verification Register'!$4:$4</definedName>
    <definedName name="_xlnm.Print_Titles" localSheetId="5">'Textual-Entrenchment Audit'!$4:$4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31" i="7" l="1"/>
  <c r="J31" i="7"/>
  <c r="I31" i="7"/>
  <c r="B29" i="5"/>
  <c r="B28" i="5"/>
  <c r="B27" i="5"/>
  <c r="B26" i="5"/>
  <c r="B25" i="5"/>
  <c r="B24" i="5"/>
  <c r="B21" i="5"/>
  <c r="B20" i="5"/>
  <c r="B19" i="5"/>
  <c r="B18" i="5"/>
  <c r="B17" i="5"/>
  <c r="B16" i="5"/>
  <c r="E15" i="5"/>
  <c r="B15" i="5"/>
  <c r="E14" i="5"/>
  <c r="B14" i="5"/>
  <c r="E13" i="5"/>
  <c r="B13" i="5"/>
  <c r="E10" i="5"/>
  <c r="B10" i="5"/>
  <c r="E9" i="5"/>
  <c r="B9" i="5"/>
  <c r="E8" i="5"/>
  <c r="B8" i="5"/>
  <c r="E7" i="5"/>
  <c r="B7" i="5"/>
  <c r="E6" i="5"/>
  <c r="B6" i="5"/>
  <c r="E5" i="5"/>
  <c r="B5" i="5"/>
  <c r="U199" i="3"/>
  <c r="U198" i="3"/>
  <c r="U197" i="3"/>
  <c r="U196" i="3"/>
  <c r="U195" i="3"/>
  <c r="U194" i="3"/>
  <c r="U193" i="3"/>
  <c r="U192" i="3"/>
  <c r="U191" i="3"/>
  <c r="U190" i="3"/>
  <c r="U189" i="3"/>
  <c r="U188" i="3"/>
  <c r="U187" i="3"/>
  <c r="U186" i="3"/>
  <c r="U185" i="3"/>
  <c r="U184" i="3"/>
  <c r="U183" i="3"/>
  <c r="U182" i="3"/>
  <c r="U181" i="3"/>
  <c r="U180" i="3"/>
  <c r="U179" i="3"/>
  <c r="U178" i="3"/>
  <c r="U177" i="3"/>
  <c r="U176" i="3"/>
  <c r="U175" i="3"/>
  <c r="U174" i="3"/>
  <c r="U173" i="3"/>
  <c r="U172" i="3"/>
  <c r="U171" i="3"/>
  <c r="U170" i="3"/>
  <c r="U169" i="3"/>
  <c r="U168" i="3"/>
  <c r="U167" i="3"/>
  <c r="U166" i="3"/>
  <c r="U165" i="3"/>
  <c r="U164" i="3"/>
  <c r="U163" i="3"/>
  <c r="U162" i="3"/>
  <c r="U161" i="3"/>
  <c r="U160" i="3"/>
  <c r="U159" i="3"/>
  <c r="U158" i="3"/>
  <c r="U157" i="3"/>
  <c r="U156" i="3"/>
  <c r="U155" i="3"/>
  <c r="U154" i="3"/>
  <c r="U153" i="3"/>
  <c r="U152" i="3"/>
  <c r="U151" i="3"/>
  <c r="U150" i="3"/>
  <c r="U149" i="3"/>
  <c r="U148" i="3"/>
  <c r="U147" i="3"/>
  <c r="U146" i="3"/>
  <c r="U145" i="3"/>
  <c r="U144" i="3"/>
  <c r="U143" i="3"/>
  <c r="U142" i="3"/>
  <c r="U141" i="3"/>
  <c r="U140" i="3"/>
  <c r="U139" i="3"/>
  <c r="U138" i="3"/>
  <c r="U137" i="3"/>
  <c r="U136" i="3"/>
  <c r="U135" i="3"/>
  <c r="U134" i="3"/>
  <c r="U133" i="3"/>
  <c r="U132" i="3"/>
  <c r="U131" i="3"/>
  <c r="U130" i="3"/>
  <c r="U129" i="3"/>
  <c r="U128" i="3"/>
  <c r="U127" i="3"/>
  <c r="U126" i="3"/>
  <c r="U125" i="3"/>
  <c r="U124" i="3"/>
  <c r="U123" i="3"/>
  <c r="U122" i="3"/>
  <c r="U121" i="3"/>
  <c r="U120" i="3"/>
  <c r="U119" i="3"/>
  <c r="U118" i="3"/>
  <c r="U117" i="3"/>
  <c r="U116" i="3"/>
  <c r="U115" i="3"/>
  <c r="U114" i="3"/>
  <c r="U113" i="3"/>
  <c r="U112" i="3"/>
  <c r="U111" i="3"/>
  <c r="U110" i="3"/>
  <c r="U109" i="3"/>
  <c r="U108" i="3"/>
  <c r="U107" i="3"/>
  <c r="U106" i="3"/>
  <c r="U105" i="3"/>
  <c r="U104" i="3"/>
  <c r="U103" i="3"/>
  <c r="U102" i="3"/>
  <c r="U101" i="3"/>
  <c r="U100" i="3"/>
  <c r="U99" i="3"/>
  <c r="U98" i="3"/>
  <c r="U97" i="3"/>
  <c r="U96" i="3"/>
  <c r="U95" i="3"/>
  <c r="U94" i="3"/>
  <c r="U93" i="3"/>
  <c r="U92" i="3"/>
  <c r="U91" i="3"/>
  <c r="U90" i="3"/>
  <c r="U89" i="3"/>
  <c r="U88" i="3"/>
  <c r="U87" i="3"/>
  <c r="U86" i="3"/>
  <c r="U85" i="3"/>
  <c r="U84" i="3"/>
  <c r="U83" i="3"/>
  <c r="U82" i="3"/>
  <c r="U81" i="3"/>
  <c r="U80" i="3"/>
  <c r="U79" i="3"/>
  <c r="U78" i="3"/>
  <c r="U77" i="3"/>
  <c r="U76" i="3"/>
  <c r="U75" i="3"/>
  <c r="U74" i="3"/>
  <c r="U73" i="3"/>
  <c r="U72" i="3"/>
  <c r="U71" i="3"/>
  <c r="U70" i="3"/>
  <c r="U69" i="3"/>
  <c r="U68" i="3"/>
  <c r="U67" i="3"/>
  <c r="U66" i="3"/>
  <c r="U65" i="3"/>
  <c r="U64" i="3"/>
  <c r="U63" i="3"/>
  <c r="U62" i="3"/>
  <c r="U61" i="3"/>
  <c r="U6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4" i="3"/>
  <c r="U3" i="3"/>
</calcChain>
</file>

<file path=xl/sharedStrings.xml><?xml version="1.0" encoding="utf-8"?>
<sst xmlns="http://schemas.openxmlformats.org/spreadsheetml/2006/main" count="6927" uniqueCount="1480">
  <si>
    <t>INSTITUTE FOR THE ADVANCEMENT OF JUSTICE &amp; HUMAN RIGHTS</t>
  </si>
  <si>
    <t>Global Map of Human Dignity in Constitutions and Law</t>
  </si>
  <si>
    <t>A Companion Workbook to The Inviolable Root</t>
  </si>
  <si>
    <t>Document</t>
  </si>
  <si>
    <t>Companion thesis</t>
  </si>
  <si>
    <t>Version</t>
  </si>
  <si>
    <t>Release date</t>
  </si>
  <si>
    <t>Data cutoff</t>
  </si>
  <si>
    <t>2026-06-27</t>
  </si>
  <si>
    <t>Coverage</t>
  </si>
  <si>
    <t>197 jurisdictions (193 UN members + Palestine, Holy See/Vatican, Kosovo, Taiwan)</t>
  </si>
  <si>
    <t>Scope</t>
  </si>
  <si>
    <t>Plane A obligation content and Plane B domestic constitutional recognition</t>
  </si>
  <si>
    <t>This workbook records, for every one of the 197 jurisdictions, the seven analytic dimensions of any dignity provision (textual location, normative wording, duty, justiciability, derogability, entrenchment, remedy) and the five feature flags. Feature (v) is SPLIT: (v-T) textual entrenchment is the scored fifth feature; (v-F) functional/judicial entrenchment is shown but UNSCORED, with an Entrenchment–dignity nexus column (legend on the Method &amp; Sources sheet) documenting each basis as EXPLICIT, NEXUS, JUDICIAL or NONE (the former 'NEXUS (provisional)' category is now empty. 31 candidate nexus rows were reviewed; 26 survived the strict textual test, individually verified against official or authoritative sources in the 2026-06-27 passes (26 currently coded (v-T)=1; confidence per row, not uniformly HIGH), recorded on the 'Textual-Entrenchment Audit' sheet). The textual feature score is a LIVE =SUM() formula over the five textual cells (i–iv, v-T) and reflects the CURRENT operative text. The score measures the PRESENCE OF TEXTUAL FEATURES (not equivalence to any one national model). Feature (v-T) — textual entrenchment of dignity — is recorded for jurisdictions whose revision-limits, rights-chapter-specific heightened route, or textual no-retrogression bar reaches dignity (e.g. Angola, Nigeria, Ghana, Zimbabwe, Chile, Cuba, DR Congo). Italy, Czechia, Costa Rica and Brazil carry (v-T)=0 / (v-F)=1 (their dignity-reach is judicial, not textual; Brazil rests on STF jurisprudence, ADI 939-7/DF). Honduras is (v)=0 (its controlling judgment rested on Arts. 239/42(5)/374, not Art. 64). India is (v-T)=0 / (v-F)=1, with an extensive Notes footnote on its functional unamendability under the basic-structure doctrine. Republican-form-only eternity clauses (Benin, Senegal, Rwanda, Cambodia) are relabelled so an eternity label never sits on a (v)=0 dignity row. Three axes are kept separate: the textual score (formula), the Operational-status column, and the IAJ-assessed Tier. A SINGLE confidence value per jurisdiction is used across the Global Map and the Source &amp; Verification Register. Tier records Plane B; the Plane A obligation is owed across every tier, including Tier E. The 'Source &amp; Verification Register' sheet gives per-row sourcing with the English (and, where reached, original-language) verbatim dignity clause; original-language verbatim has been reached for 25 jurisdictions and is marked 'pending' for the remaining 172 (this evidentiary gap does not alter any score or tier formula but is disclosed as an open completion item).</t>
  </si>
  <si>
    <t>2026-06-25</t>
  </si>
  <si>
    <t>GLOBAL MAP OF HUMAN DIGNITY — 197 JURISDICTIONS</t>
  </si>
  <si>
    <t>#</t>
  </si>
  <si>
    <t>Jurisdiction</t>
  </si>
  <si>
    <t>Region</t>
  </si>
  <si>
    <t>Current instrument</t>
  </si>
  <si>
    <t>Operational status</t>
  </si>
  <si>
    <t>Explicit clause</t>
  </si>
  <si>
    <t>Article(s)</t>
  </si>
  <si>
    <t>Representative wording / legal position</t>
  </si>
  <si>
    <t>Textual location</t>
  </si>
  <si>
    <t>Normative wording</t>
  </si>
  <si>
    <t>Duty</t>
  </si>
  <si>
    <t>Justiciability</t>
  </si>
  <si>
    <t>Derogability</t>
  </si>
  <si>
    <t>Entrenchment</t>
  </si>
  <si>
    <t>Remedy</t>
  </si>
  <si>
    <t>(i) Foundational</t>
  </si>
  <si>
    <t>(ii) Inviolability</t>
  </si>
  <si>
    <t>(iii) Respect+protect</t>
  </si>
  <si>
    <t>(iv) Direct</t>
  </si>
  <si>
    <t>(v-T) Entrenched (textual)</t>
  </si>
  <si>
    <t>Textual feature score (0–5, =Σ i–iv,v-T)</t>
  </si>
  <si>
    <t>Tier (IAJ-assessed)</t>
  </si>
  <si>
    <t>Plane A obligation</t>
  </si>
  <si>
    <t>Verification confidence</t>
  </si>
  <si>
    <t>Thesis x-ref</t>
  </si>
  <si>
    <t>Source(s) / verification record</t>
  </si>
  <si>
    <t>Notes / corrections</t>
  </si>
  <si>
    <t>(v-F) Entrenched (functional / judicial) — unscored</t>
  </si>
  <si>
    <t>Entrenchment–dignity nexus</t>
  </si>
  <si>
    <t>Algeria</t>
  </si>
  <si>
    <t>Africa</t>
  </si>
  <si>
    <t>Const. 2020; in force</t>
  </si>
  <si>
    <t>Current</t>
  </si>
  <si>
    <t>Y</t>
  </si>
  <si>
    <t>Art. 39 (+77)</t>
  </si>
  <si>
    <t>inviolability of the human being; violation of dignity prohibited</t>
  </si>
  <si>
    <t>General rights chapter + Sector-specific</t>
  </si>
  <si>
    <t>Inviolable right</t>
  </si>
  <si>
    <t>Protect</t>
  </si>
  <si>
    <t>Indirect</t>
  </si>
  <si>
    <t>Qualified in text</t>
  </si>
  <si>
    <t>Art. 223(7): no-retrogression bar reaching the rights set; dignity provision located within the protected set (Art. 39)</t>
  </si>
  <si>
    <t>Criminal sanction</t>
  </si>
  <si>
    <t>B</t>
  </si>
  <si>
    <t>Prohibition of torture and other prohibited ill-treatment owed by every State; torture recognized as jus cogens; the peremptory status of other ill-treatment is separately assessed (Plane A obligation, owed regardless of the Plane B textual form).</t>
  </si>
  <si>
    <t>HIGH</t>
  </si>
  <si>
    <t>Part VI (corrections)</t>
  </si>
  <si>
    <t>constituteproject.org/Algeria_2020</t>
  </si>
  <si>
    <t>Art.39 general; Art.77 welfare-dignity; not 'Art.34' | (v-T) basis: C (Art. 223(7))</t>
  </si>
  <si>
    <t>NEXUS</t>
  </si>
  <si>
    <t>Angola</t>
  </si>
  <si>
    <t>Const. 2010; in force</t>
  </si>
  <si>
    <t>Art. 1 (+31(2))</t>
  </si>
  <si>
    <t>State shall respect and protect human dignity</t>
  </si>
  <si>
    <t>Foundational provision</t>
  </si>
  <si>
    <t>Founding value</t>
  </si>
  <si>
    <t>Respect and protect</t>
  </si>
  <si>
    <t>Direct</t>
  </si>
  <si>
    <t>Limited</t>
  </si>
  <si>
    <t>Art. 236(a): substantive material revision limit; dignity article / founding provision expressly named (Art. 1 (+31(2)))</t>
  </si>
  <si>
    <t>Constitutional complaint / petition</t>
  </si>
  <si>
    <t>Part V (regional survey)</t>
  </si>
  <si>
    <t>Constitute Project (full text); IAJ regional verification report</t>
  </si>
  <si>
    <t>A/B border | (v-T) basis: A (Art. 236(a))</t>
  </si>
  <si>
    <t>EXPLICIT</t>
  </si>
  <si>
    <t>Benin</t>
  </si>
  <si>
    <t>1990 rev.2019; in force</t>
  </si>
  <si>
    <t>Art. 8</t>
  </si>
  <si>
    <t>personne humaine sacree et inviolable; obligation absolue de respecter et proteger</t>
  </si>
  <si>
    <t>Eternity clause (republican form only — not dignity)</t>
  </si>
  <si>
    <t>A</t>
  </si>
  <si>
    <t>—</t>
  </si>
  <si>
    <t>Botswana</t>
  </si>
  <si>
    <t>Const. 1966; in force</t>
  </si>
  <si>
    <t>N</t>
  </si>
  <si>
    <t>s. 7</t>
  </si>
  <si>
    <t>anti-torture only</t>
  </si>
  <si>
    <t>General rights chapter</t>
  </si>
  <si>
    <t>None</t>
  </si>
  <si>
    <t>Unspecified</t>
  </si>
  <si>
    <t>Heightened amendment</t>
  </si>
  <si>
    <t>D</t>
  </si>
  <si>
    <t>dignity judicially inferred</t>
  </si>
  <si>
    <t>Burkina Faso</t>
  </si>
  <si>
    <t>1991 rev.2015 + Transition Charter; transitional</t>
  </si>
  <si>
    <t>Transitional</t>
  </si>
  <si>
    <t>Preamble/Art.2</t>
  </si>
  <si>
    <t>'dignite' as fundamental value</t>
  </si>
  <si>
    <t>Preamble</t>
  </si>
  <si>
    <t>Disputed</t>
  </si>
  <si>
    <t>n/a</t>
  </si>
  <si>
    <t>C</t>
  </si>
  <si>
    <t>MEDIUM</t>
  </si>
  <si>
    <t>blended/transitional</t>
  </si>
  <si>
    <t>Burundi</t>
  </si>
  <si>
    <t>Const. 2018; in force</t>
  </si>
  <si>
    <t>Art. 21 (+13)</t>
  </si>
  <si>
    <t>human dignity respected and protected; Art.13 sacred+duty</t>
  </si>
  <si>
    <t>Cabo Verde</t>
  </si>
  <si>
    <t>1980 rev.1992/2010; in force</t>
  </si>
  <si>
    <t>Art. 1(1)</t>
  </si>
  <si>
    <t>guarantees respect for human dignity; inviolability of rights</t>
  </si>
  <si>
    <t>Respect</t>
  </si>
  <si>
    <t>Special / rights-specific entrenchment</t>
  </si>
  <si>
    <t>version label | (v-T)=0/UNRESOLVED (v11.2): dignity is the Art. 1(1) founding value; only Art. 290(2) was locked verbatim and the full Art. 290 material-limits list is unconfirmed — textual bridge not established.</t>
  </si>
  <si>
    <t>UNRESOLVED</t>
  </si>
  <si>
    <t>Cameroon</t>
  </si>
  <si>
    <t>1972 rev.2008; in force</t>
  </si>
  <si>
    <t>UDHR sacred rights incorporated</t>
  </si>
  <si>
    <t>Aspiration (preambular)</t>
  </si>
  <si>
    <t>No identified remedy</t>
  </si>
  <si>
    <t>preamble-only</t>
  </si>
  <si>
    <t>Central African Republic</t>
  </si>
  <si>
    <t>Const. 2023 (validated 21 Aug 2023); in force</t>
  </si>
  <si>
    <t>(art.)</t>
  </si>
  <si>
    <t>human person sacred and inviolable; absolute obligation to respect and protect</t>
  </si>
  <si>
    <t>2023 article# unconfirmed</t>
  </si>
  <si>
    <t>Chad</t>
  </si>
  <si>
    <t>Const. 2023 (prom. 29 Dec 2023); in force</t>
  </si>
  <si>
    <t>Art. 17</t>
  </si>
  <si>
    <t>human person is sacred and inviolable</t>
  </si>
  <si>
    <t>2023; Art.17 continuity</t>
  </si>
  <si>
    <t>Comoros</t>
  </si>
  <si>
    <t>Art. 1</t>
  </si>
  <si>
    <t>guarantees respect for the dignity of persons</t>
  </si>
  <si>
    <t>Congo (Brazzaville)</t>
  </si>
  <si>
    <t>Const. 2015; in force</t>
  </si>
  <si>
    <t>Art. 7</t>
  </si>
  <si>
    <t>personne humaine sacree; respecter et proteger</t>
  </si>
  <si>
    <t>2015 art# to confirm</t>
  </si>
  <si>
    <t>DR Congo</t>
  </si>
  <si>
    <t>2006 rev.2011; in force</t>
  </si>
  <si>
    <t>Art. 16</t>
  </si>
  <si>
    <t>personne humaine sacree; obligation de respecter et proteger</t>
  </si>
  <si>
    <t>Art. 220: no-retrogression bar reaching the rights set; dignity provision located within the protected set (Art. 16)</t>
  </si>
  <si>
    <t>A/B border | (v-T) basis: C (Art. 220)</t>
  </si>
  <si>
    <t>Cote d'Ivoire</t>
  </si>
  <si>
    <t>Const. 2016; in force</t>
  </si>
  <si>
    <t>Art. 2</t>
  </si>
  <si>
    <t>droit au respect de la dignite humaine; personne sacree</t>
  </si>
  <si>
    <t>General right</t>
  </si>
  <si>
    <t>Djibouti</t>
  </si>
  <si>
    <t>1992 rev.; in force</t>
  </si>
  <si>
    <t>Art. 10</t>
  </si>
  <si>
    <t>Egypt</t>
  </si>
  <si>
    <t>2014 rev.2019; in force</t>
  </si>
  <si>
    <t>Art. 51</t>
  </si>
  <si>
    <t>Dignity is a right that may not be infringed; State shall respect and protect</t>
  </si>
  <si>
    <t>A/B border | (v-T)=0, nexus=NONE. Art. 226's improvement-only ratchet protects only 'the principles of freedom and equality', not the separate Art. 51 dignity clause; the clause did not constrain the 2019 amendments (approved by 88.83% on a 44% turnout). Source: Constitute/WIPO Lex; ICJ commentary.</t>
  </si>
  <si>
    <t>NONE</t>
  </si>
  <si>
    <t>Equatorial Guinea</t>
  </si>
  <si>
    <t>1991 rev.2012; in force</t>
  </si>
  <si>
    <t>Art. 13(1)(a)</t>
  </si>
  <si>
    <t>respect of his person, its dignity</t>
  </si>
  <si>
    <t>Eritrea</t>
  </si>
  <si>
    <t>1997; NON-OPERATIVE</t>
  </si>
  <si>
    <t>Never implemented</t>
  </si>
  <si>
    <t>Y(hist.)</t>
  </si>
  <si>
    <t>dignity of all persons shall be inviolable</t>
  </si>
  <si>
    <t>Not reviewable</t>
  </si>
  <si>
    <t>E</t>
  </si>
  <si>
    <t>never implemented | Historical textual clause — 1997 Art. 16 ('the dignity of all persons shall be inviolable'); never implemented. Current score 0 reflects no operative text.</t>
  </si>
  <si>
    <t>Eswatini</t>
  </si>
  <si>
    <t>Const. 2005; in force</t>
  </si>
  <si>
    <t>s. 18</t>
  </si>
  <si>
    <t>dignity of every person is inviolable</t>
  </si>
  <si>
    <t>Ethiopia</t>
  </si>
  <si>
    <t>Const. 1995; in force</t>
  </si>
  <si>
    <t>Art. 24(1)</t>
  </si>
  <si>
    <t>right to respect for his human dignity, reputation and honour</t>
  </si>
  <si>
    <t>Art. 105(1): heightened / special amendment procedure for the rights set; dignity provision located within the protected set (Art. 24(1))</t>
  </si>
  <si>
    <t>Ordinary judicial action</t>
  </si>
  <si>
    <t>(v-T) basis: B (Art. 105(1))</t>
  </si>
  <si>
    <t>Gabon</t>
  </si>
  <si>
    <t>Const. 2024 (validated 29 Nov 2024); in force</t>
  </si>
  <si>
    <t>(prelim. title)</t>
  </si>
  <si>
    <t>guarantees inviolability of human person; harm to dignity forbidden</t>
  </si>
  <si>
    <t>idea.int; faolex (2024 text)</t>
  </si>
  <si>
    <t>2024 in force; not transitional</t>
  </si>
  <si>
    <t>The Gambia</t>
  </si>
  <si>
    <t>Const. 1997; in force</t>
  </si>
  <si>
    <t>s. 21</t>
  </si>
  <si>
    <t>2020 draft rejected</t>
  </si>
  <si>
    <t>Ghana</t>
  </si>
  <si>
    <t>1992 rev.1996; in force</t>
  </si>
  <si>
    <t>Art. 15(1)</t>
  </si>
  <si>
    <t>Art. 290(1)(d) + (4): heightened / special amendment procedure for the rights set; dignity provision located within the protected set (Art. 15(1))</t>
  </si>
  <si>
    <t>(v-T) basis: B (Art. 290(1)(d) + (4))</t>
  </si>
  <si>
    <t>Guinea</t>
  </si>
  <si>
    <t>Const. 2025 (confirmed 26 Sep 2025); in force</t>
  </si>
  <si>
    <t>(unverified)</t>
  </si>
  <si>
    <t>personne humaine sacree (continuity)</t>
  </si>
  <si>
    <t>LOW</t>
  </si>
  <si>
    <t>replaced transitional charter; text unexamined</t>
  </si>
  <si>
    <t>Guinea-Bissau</t>
  </si>
  <si>
    <t>1984 rev.1996 Const. SUSPENDED (26 Nov 2025 coup); Transitional Charter Dec 2025</t>
  </si>
  <si>
    <t>Suspended</t>
  </si>
  <si>
    <t>N(susp.)</t>
  </si>
  <si>
    <t>--</t>
  </si>
  <si>
    <t>suspended 1984/1996 text (historical Art. 37 personal-integrity/dignity provision)</t>
  </si>
  <si>
    <t>Not located</t>
  </si>
  <si>
    <t>Constitution suspended after the 26 November 2025 military coup; a 12-month Transitional Charter was adopted in December 2025 and the Military High Command was tasked to redraft the suspended text. Score 0 reflects no operative constitutional text. Historical: the 1984 (rev. 1996) Constitution contained an Art. 37 personal-integrity/dignity provision (formerly coded textual-entrenchment).</t>
  </si>
  <si>
    <t>Kenya</t>
  </si>
  <si>
    <t>Art. 28 (+10,19,21)</t>
  </si>
  <si>
    <t>inherent dignity; respected and protected</t>
  </si>
  <si>
    <t>Respect, protect, fulfil</t>
  </si>
  <si>
    <t>Art. 255(1): heightened / special amendment procedure for the rights set; dignity provision located within the protected set (Art. 28)</t>
  </si>
  <si>
    <t>klrc.go.ke (official)</t>
  </si>
  <si>
    <t>(v-T) basis: B (Art. 255(1))</t>
  </si>
  <si>
    <t>Lesotho</t>
  </si>
  <si>
    <t>Const. 1993; in force</t>
  </si>
  <si>
    <t>s. 8</t>
  </si>
  <si>
    <t>anti-torture; dignity only directive</t>
  </si>
  <si>
    <t>Liberia</t>
  </si>
  <si>
    <t>Const. 1986; in force</t>
  </si>
  <si>
    <t>Art. 21(e)</t>
  </si>
  <si>
    <t>anti-torture (detainees)</t>
  </si>
  <si>
    <t>Libya</t>
  </si>
  <si>
    <t>2011 Const. Declaration (am. to 2023); operative/contested</t>
  </si>
  <si>
    <t>Contested / disrupted</t>
  </si>
  <si>
    <t>Art. 7+preamble</t>
  </si>
  <si>
    <t>state safeguards rights recognizing dignity of man</t>
  </si>
  <si>
    <t>2011 Declaration; 2017 draft never ratified</t>
  </si>
  <si>
    <t>Madagascar</t>
  </si>
  <si>
    <t>Art. 17 (+8)</t>
  </si>
  <si>
    <t>garantissent l'integrite et la dignite de sa personne</t>
  </si>
  <si>
    <t>State objective / directive</t>
  </si>
  <si>
    <t>Malawi</t>
  </si>
  <si>
    <t>1994 rev.2017; in force</t>
  </si>
  <si>
    <t>s. 19 (+12)</t>
  </si>
  <si>
    <t>dignity of all persons shall be inviolable; respect guaranteed</t>
  </si>
  <si>
    <t>General rights chapter + Foundational provision</t>
  </si>
  <si>
    <t>A/B border</t>
  </si>
  <si>
    <t>Mali</t>
  </si>
  <si>
    <t>Const. 2023 (certified 22 Jul 2023); in force</t>
  </si>
  <si>
    <t>in force not suspended; text unverified</t>
  </si>
  <si>
    <t>Mauritania</t>
  </si>
  <si>
    <t>1991 rev.2012/17; in force</t>
  </si>
  <si>
    <t>Preamble (+13)</t>
  </si>
  <si>
    <t>la dignite de l'homme</t>
  </si>
  <si>
    <t>Mauritius</t>
  </si>
  <si>
    <t>Const. 1968; in force</t>
  </si>
  <si>
    <t>anti-torture; dignity absent</t>
  </si>
  <si>
    <t>Morocco</t>
  </si>
  <si>
    <t>Const. 2011; in force</t>
  </si>
  <si>
    <t>Art. 22</t>
  </si>
  <si>
    <t>traitements portant atteinte a la dignite prohibited</t>
  </si>
  <si>
    <t>General rights chapter + Preamble</t>
  </si>
  <si>
    <t>Art. 175: no-retrogression bar reaching the rights set; dignity provision located within the protected set (Art. 22)</t>
  </si>
  <si>
    <t>integrity-framed | (v-T) basis: C (Art. 175)</t>
  </si>
  <si>
    <t>Mozambique</t>
  </si>
  <si>
    <t>2004 rev.2007; in force</t>
  </si>
  <si>
    <t>Art. 48(6)</t>
  </si>
  <si>
    <t>life/integrity+anti-torture; dignity in equality/preamble</t>
  </si>
  <si>
    <t>Value / principle</t>
  </si>
  <si>
    <t>Art. 292(d): substantive material revision limit; dignity provision located within the protected set (Art. 48(6))</t>
  </si>
  <si>
    <t>scattered | (v-T) basis: A (Art. 292(d))</t>
  </si>
  <si>
    <t>Namibia</t>
  </si>
  <si>
    <t>1990 rev.2014; in force</t>
  </si>
  <si>
    <t>Art. 8(1)</t>
  </si>
  <si>
    <t>Absolute / non-derogable</t>
  </si>
  <si>
    <t>Art. 131: no-retrogression bar reaching the rights set; dignity provision located within the protected set (Art. 8(1))</t>
  </si>
  <si>
    <t>lac.org.na (Constitution)</t>
  </si>
  <si>
    <t>A/B border; Art.24 non-derog | (v-T) basis: C (Art. 131)</t>
  </si>
  <si>
    <t>Niger</t>
  </si>
  <si>
    <t>2010 Const. SUSPENDED; Transition Charter</t>
  </si>
  <si>
    <t>suspended 2010 text</t>
  </si>
  <si>
    <t>suspended since Jul 2023 coup | Suspended 2010 text contained a dignity provision; current score 0 reflects no operative text.</t>
  </si>
  <si>
    <t>Nigeria</t>
  </si>
  <si>
    <t>1999 (amended); in force</t>
  </si>
  <si>
    <t>s. 34(1)</t>
  </si>
  <si>
    <t>entitled to respect for the dignity of his person</t>
  </si>
  <si>
    <t>s. 9(3): heightened / special amendment procedure for the rights set; dignity provision located within the protected set (s. 34(1))</t>
  </si>
  <si>
    <t>anti-torture framed | (v-T) basis: B (s. 9(3))</t>
  </si>
  <si>
    <t>Rwanda</t>
  </si>
  <si>
    <t>2003 rev.2015; in force</t>
  </si>
  <si>
    <t>Art. 13</t>
  </si>
  <si>
    <t>human being sacred and inviolable; respect, protect and defend</t>
  </si>
  <si>
    <t>Art.13 not 12</t>
  </si>
  <si>
    <t>Sao Tome and Principe</t>
  </si>
  <si>
    <t>1975 rev.2003; in force</t>
  </si>
  <si>
    <t>Art. 23</t>
  </si>
  <si>
    <t>moral and physical integrity inviolable</t>
  </si>
  <si>
    <t>integrity-framed | (v-T)=0/UNRESOLVED (v11.2): no express textual 'dignity' clause (Art. 6(1) founding principle; Art. 23 integrity/anti-torture); Art. 154(d) protects rights/liberties/guarantees but no dignity clause shown inside it — textual entrenchment of dignity not established.</t>
  </si>
  <si>
    <t>Senegal</t>
  </si>
  <si>
    <t>2001 rev.2016; in force</t>
  </si>
  <si>
    <t>personne humaine sacree; inviolable; respecter et proteger</t>
  </si>
  <si>
    <t>Seychelles</t>
  </si>
  <si>
    <t>1993 rev.2017; in force</t>
  </si>
  <si>
    <t>right to be treated with dignity worthy of a human being</t>
  </si>
  <si>
    <t>Sierra Leone</t>
  </si>
  <si>
    <t>Const. 1991; in force</t>
  </si>
  <si>
    <t>s. 20 (s.8 non-just.)</t>
  </si>
  <si>
    <t>anti-torture; dignity only non-justiciable principle</t>
  </si>
  <si>
    <t>Programmatic</t>
  </si>
  <si>
    <t>dignity non-justiciable</t>
  </si>
  <si>
    <t>Somalia</t>
  </si>
  <si>
    <t>Provisional Const. 2012 (am. 2024); transitional</t>
  </si>
  <si>
    <t>Human dignity inviolable and must be protected by all</t>
  </si>
  <si>
    <t>provisional; 2024 amendments not public</t>
  </si>
  <si>
    <t>South Africa</t>
  </si>
  <si>
    <t>Const. 1996; in force</t>
  </si>
  <si>
    <t>s. 1(a), s. 10</t>
  </si>
  <si>
    <t>Foundational provision + General rights chapter</t>
  </si>
  <si>
    <t>s. 74(1) &amp; 74(2): heightened / special amendment procedure for the rights set; dignity article / founding provision expressly named (s. 1(a) (founding value) &amp; s. 10 (right))</t>
  </si>
  <si>
    <t>justice.gov.za (Constitution, official)</t>
  </si>
  <si>
    <t>paradigm; Makwanyane; s.1 at 75% | (v-T) basis: B (s. 74(1) &amp; 74(2))</t>
  </si>
  <si>
    <t>South Sudan</t>
  </si>
  <si>
    <t>Transitional Const. 2011 rev.2013; transitional</t>
  </si>
  <si>
    <t>Art. 11</t>
  </si>
  <si>
    <t>inherent right to life, dignity; protected by law</t>
  </si>
  <si>
    <t>Art.11 not 12; transitional</t>
  </si>
  <si>
    <t>Sudan</t>
  </si>
  <si>
    <t>2019 Const. Declaration; SUSPENDED</t>
  </si>
  <si>
    <t>bill-of-rights dignity refs (suspended)</t>
  </si>
  <si>
    <t>suspended (war) | Suspended 2019 Constitutional Declaration contained bill-of-rights dignity references; current score 0 reflects no operative text.</t>
  </si>
  <si>
    <t>Tanzania</t>
  </si>
  <si>
    <t>1977 rev.1995/2005; in force</t>
  </si>
  <si>
    <t>Art. 12(2)</t>
  </si>
  <si>
    <t>entitled to recognition and respect for his dignity</t>
  </si>
  <si>
    <t>within equality art.</t>
  </si>
  <si>
    <t>Togo</t>
  </si>
  <si>
    <t>1992 rev.2007/2024; in force</t>
  </si>
  <si>
    <t>Art. 21</t>
  </si>
  <si>
    <t>personne humaine sacree et inviolable</t>
  </si>
  <si>
    <t>2024 Fifth Republic</t>
  </si>
  <si>
    <t>Tunisia</t>
  </si>
  <si>
    <t>Const. 2022; in force</t>
  </si>
  <si>
    <t>state protects the dignity of the human person; forbids torture</t>
  </si>
  <si>
    <t>kas.de (2022 text translation)</t>
  </si>
  <si>
    <t>2022 text Art.23</t>
  </si>
  <si>
    <t>Uganda</t>
  </si>
  <si>
    <t>1995 rev.2017; in force</t>
  </si>
  <si>
    <t>Art. 24</t>
  </si>
  <si>
    <t>heading 'Respect for human dignity'; text anti-torture</t>
  </si>
  <si>
    <t>Art.44 non-derog torture</t>
  </si>
  <si>
    <t>Zambia</t>
  </si>
  <si>
    <t>1991 (BoR 1996; rev.2016); in force</t>
  </si>
  <si>
    <t>Art. 15 (val. Art.8)</t>
  </si>
  <si>
    <t>anti-torture; dignity only national value 2016</t>
  </si>
  <si>
    <t>dignity not enforceable right</t>
  </si>
  <si>
    <t>Zimbabwe</t>
  </si>
  <si>
    <t>2013 rev.2017; in force</t>
  </si>
  <si>
    <t>s. 51 (+s.3)</t>
  </si>
  <si>
    <t>s. 328(6): heightened / special amendment procedure for the rights set; dignity provision located within the protected set (s. 51)</t>
  </si>
  <si>
    <t>A/B border; Chokuramba 2019 | (v-T) basis: B (s. 328(6))</t>
  </si>
  <si>
    <t>Afghanistan</t>
  </si>
  <si>
    <t>Asia</t>
  </si>
  <si>
    <t>2004; ABOLISHED/HISTORICAL since 2021</t>
  </si>
  <si>
    <t>Historical (abolished)</t>
  </si>
  <si>
    <t>N(hist.)</t>
  </si>
  <si>
    <t>(Art.24 hist.)</t>
  </si>
  <si>
    <t>liberty &amp; human dignity inviolable (historical)</t>
  </si>
  <si>
    <t>abolished since Taliban takeover 2021 | Historical textual Tier A — 2004 Art. 24 ('liberty and human dignity are inviolable'), abolished 2021. Current score 0 reflects no operative text.</t>
  </si>
  <si>
    <t>Armenia</t>
  </si>
  <si>
    <t>1995 rev.2015; in force</t>
  </si>
  <si>
    <t>Arts. 3 &amp; 23</t>
  </si>
  <si>
    <t>human dignity is inviolable; integral basis of rights</t>
  </si>
  <si>
    <t>Art. 203: express unamendability of the protected provisions; dignity article / founding provision expressly named (Art. 3 (+23))</t>
  </si>
  <si>
    <t>president.am/constitution-2015 (official)</t>
  </si>
  <si>
    <t>(v-T) basis: A (Art. 203)</t>
  </si>
  <si>
    <t>Azerbaijan</t>
  </si>
  <si>
    <t>1995 rev.2016; in force</t>
  </si>
  <si>
    <t>Art. 46</t>
  </si>
  <si>
    <t>dignity protected by state; nothing may belittle it</t>
  </si>
  <si>
    <t>Constitute text only</t>
  </si>
  <si>
    <t>Bahrain</t>
  </si>
  <si>
    <t>Middle East</t>
  </si>
  <si>
    <t>2002 rev.2017; in force</t>
  </si>
  <si>
    <t>Art. 18</t>
  </si>
  <si>
    <t>equal in human dignity</t>
  </si>
  <si>
    <t>Bangladesh</t>
  </si>
  <si>
    <t>1972 (am. 2018); in force</t>
  </si>
  <si>
    <t>Y(directive)</t>
  </si>
  <si>
    <t>respect for the dignity and worth of the human person</t>
  </si>
  <si>
    <t>Sector-specific</t>
  </si>
  <si>
    <t>Art. 7B makes Parts I–III unamendable; Art. 11 dignity is in Part II (eternity clause reaches it)</t>
  </si>
  <si>
    <t>bdlaws.minlaw.gov.bd (official)</t>
  </si>
  <si>
    <t>(v-T) UNRESOLVED: the Art. 7B basis for the textual-entrenchment point was declared void by the High Court Division on 17 Dec 2024 (judgment published 8 Jul 2025); that ruling is under appeal to the Appellate Division (hearing deferred until after national elections) and a scholarly view holds Art. 7B remains operative until Parliament implements. Conservatively recoded (v-T)=0 pending final resolution; a Feb 2026 constitutional-reform referendum further unsettles the position. Dignity itself (Art. 11) remains a non-justiciable directive principle (Art. 8(2)).</t>
  </si>
  <si>
    <t>Bhutan</t>
  </si>
  <si>
    <t>Const. 2008; in force</t>
  </si>
  <si>
    <t>Art. 9.3</t>
  </si>
  <si>
    <t>protection of human rights and dignity</t>
  </si>
  <si>
    <t>directive principle</t>
  </si>
  <si>
    <t>Brunei</t>
  </si>
  <si>
    <t>1959 rev.2006; emergency</t>
  </si>
  <si>
    <t>no bill of rights; no dignity clause</t>
  </si>
  <si>
    <t>Cambodia</t>
  </si>
  <si>
    <t>1993 rev.2018; in force</t>
  </si>
  <si>
    <t>Art. 38</t>
  </si>
  <si>
    <t>law protects life, honour and dignity</t>
  </si>
  <si>
    <t>citizen-limited; weak enforcement</t>
  </si>
  <si>
    <t>China</t>
  </si>
  <si>
    <t>1982 rev.2018; in force</t>
  </si>
  <si>
    <t>personal dignity of citizens inviolable</t>
  </si>
  <si>
    <t>gov.cn (official English)</t>
  </si>
  <si>
    <t>Art.38 only; exclude false positives; non-justiciable in practice</t>
  </si>
  <si>
    <t>Cyprus</t>
  </si>
  <si>
    <t>1960 rev.2013; in force</t>
  </si>
  <si>
    <t>(8 torture)</t>
  </si>
  <si>
    <t>torture-only</t>
  </si>
  <si>
    <t>dignity via ECHR/EU</t>
  </si>
  <si>
    <t>Georgia</t>
  </si>
  <si>
    <t>Art. 9</t>
  </si>
  <si>
    <t>human dignity inviolable and protected by the State</t>
  </si>
  <si>
    <t>constituteproject.org/Georgia_2018</t>
  </si>
  <si>
    <t>Constitute text only; verify matsne.gov.ge</t>
  </si>
  <si>
    <t>India</t>
  </si>
  <si>
    <t>1950; in force</t>
  </si>
  <si>
    <t>Y(hybrid)</t>
  </si>
  <si>
    <t>Preamble + Art. 21</t>
  </si>
  <si>
    <t>right to live with human dignity (jurisprudence)</t>
  </si>
  <si>
    <t>Preamble + General rights chapter</t>
  </si>
  <si>
    <t>constituteproject.org/India_1949; SC jurisprudence</t>
  </si>
  <si>
    <t>C+D hybrid; Maneka/Mullin/Puttaswamy | FUNCTIONAL UNAMENDABILITY — (v)=0 on the TEXTUAL test only. Dignity in India (Preamble 'to assure the dignity of the individual'; Art. 21 with Arts. 14/19) is shielded from the amendment power by the judge-made BASIC-STRUCTURE DOCTRINE: Kesavananda Bharati v. State of Kerala (1973) 4 SCC 225 (Art. 368 cannot alter the basic structure); Minerva Mills v. Union of India (1980) 3 SCC 625 and Waman Rao (1981) struck down amendments on that ground; I.R. Coelho (2007) made even Ninth-Schedule laws testable against it; dignity is affirmed as part of that core in Maneka Gandhi (1978), Francis Coralie Mullin (1981) and K.S. Puttaswamy (2017). This protection is FUNCTIONALLY stronger than several textual eternity clauses (it has actually invalidated constitutional amendments, which Germany's Art. 79(3) has never had to do). It is recorded (v)=0 for ONE reason: feature (v) measures TEXTUAL entrenchment of dignity (an eternity clause, a rights-chapter-specific heightened route, or a textual no-retrogression bar), and India's mechanism is judicial construction of an Art. 368 that contains no textual limit. The IAJ Source &amp; Verification Register (Tranche 4) recorded India (v)=1 on the FUNCTIONAL ground; that divergence is deliberate, resolved here in favour of the textual test, with the functional fact preserved so the 0 is NEVER read as a finding that India's dignity is unprotected against amendment. Cf. judge-made unamendability in Taiwan (J.Y. 603), Israel (Bank Mizrahi), Hungary ('mother right'), Colombia (sustitución) — likewise (v)=0 on the textual test and candidates for a separate functional-unamendability audit.</t>
  </si>
  <si>
    <t>JUDICIAL</t>
  </si>
  <si>
    <t>Indonesia</t>
  </si>
  <si>
    <t>1945 (4th am. 2002); in force</t>
  </si>
  <si>
    <t>Art. 28G,28H,34</t>
  </si>
  <si>
    <t>right to protection of honour, dignity</t>
  </si>
  <si>
    <t>Iran</t>
  </si>
  <si>
    <t>1979 rev.1989; in force</t>
  </si>
  <si>
    <t>Y(qualified)</t>
  </si>
  <si>
    <t>dignity inviolate except in cases sanctioned by law</t>
  </si>
  <si>
    <t>material qualification; Art.4 Shari'ah</t>
  </si>
  <si>
    <t>Iraq</t>
  </si>
  <si>
    <t>2005; in force</t>
  </si>
  <si>
    <t>Art. 37</t>
  </si>
  <si>
    <t>liberty and dignity of man protected</t>
  </si>
  <si>
    <t>Israel</t>
  </si>
  <si>
    <t>Basic Law 1992; in force (quasi-const.)</t>
  </si>
  <si>
    <t>Basic Law ss.1-4</t>
  </si>
  <si>
    <t>no violation of the life, body or dignity of any person</t>
  </si>
  <si>
    <t>Not entrenched</t>
  </si>
  <si>
    <t>knesset.gov.il (Basic Law)</t>
  </si>
  <si>
    <t>1995 constitutional revolution; not entrenched vs repeal</t>
  </si>
  <si>
    <t>Japan</t>
  </si>
  <si>
    <t>1947; in force</t>
  </si>
  <si>
    <t>Y(dispersed)</t>
  </si>
  <si>
    <t>Arts. 13, 24</t>
  </si>
  <si>
    <t>respected as individuals; individual dignity in family</t>
  </si>
  <si>
    <t>State liability / compensation</t>
  </si>
  <si>
    <t>ndl.go.jp (official)</t>
  </si>
  <si>
    <t>no single German-model clause</t>
  </si>
  <si>
    <t>Jordan</t>
  </si>
  <si>
    <t>1952 (am. 2022); in force</t>
  </si>
  <si>
    <t>Y(detention)</t>
  </si>
  <si>
    <t>Art. 8(2)</t>
  </si>
  <si>
    <t>treated in a manner that preserves human dignity</t>
  </si>
  <si>
    <t>detention-context only</t>
  </si>
  <si>
    <t>Kazakhstan</t>
  </si>
  <si>
    <t>1995 (am. 2022); in force</t>
  </si>
  <si>
    <t>a person's dignity shall be inviolable</t>
  </si>
  <si>
    <t>adilet.zan.kz / akorda.kz (official)</t>
  </si>
  <si>
    <t>CC restored 2023; Art.39 non-derog. FRESHNESS: a new Constitution was adopted by referendum (15 Mar 2026, signed 17 Mar 2026) and takes effect 1 July 2026, replacing the 1995 text; this row reflects the 1995 Constitution operative through 30 June 2026 and must be re-coded against the new text for any post-1-July-2026 edition.</t>
  </si>
  <si>
    <t>Kuwait</t>
  </si>
  <si>
    <t>1962; in force</t>
  </si>
  <si>
    <t>Art. 29</t>
  </si>
  <si>
    <t>UNHCR summary</t>
  </si>
  <si>
    <t>Kyrgyzstan</t>
  </si>
  <si>
    <t>2021; in force</t>
  </si>
  <si>
    <t>human dignity absolute and inviolable</t>
  </si>
  <si>
    <t>Art. 116(2): heightened / special amendment procedure for the rights set; dignity provision located within the protected set (Art. 29)</t>
  </si>
  <si>
    <t>legislationline.org (OSCE/ODIHR 2021)</t>
  </si>
  <si>
    <t>2021 text | (v-T) basis: B (Art. 116(2))</t>
  </si>
  <si>
    <t>Laos</t>
  </si>
  <si>
    <t>1991 rev.2015 (2025); in force</t>
  </si>
  <si>
    <t>Art. 42</t>
  </si>
  <si>
    <t>dignities inviolable (citizen-framed)</t>
  </si>
  <si>
    <t>2025 revision; no review</t>
  </si>
  <si>
    <t>Lebanon</t>
  </si>
  <si>
    <t>1926 (Pre.1990); in force</t>
  </si>
  <si>
    <t>(Pre. UDHR)</t>
  </si>
  <si>
    <t>UDHR commitment; no dignity word</t>
  </si>
  <si>
    <t>Art.10 dignity-of-religion = false positive</t>
  </si>
  <si>
    <t>Malaysia</t>
  </si>
  <si>
    <t>1957; in force</t>
  </si>
  <si>
    <t>N(case law)</t>
  </si>
  <si>
    <t>(Art.5)</t>
  </si>
  <si>
    <t>dignity via Art.5 'life'</t>
  </si>
  <si>
    <t>Tan Tek Seng 1996</t>
  </si>
  <si>
    <t>Maldives</t>
  </si>
  <si>
    <t>2008; in force</t>
  </si>
  <si>
    <t>Arts. 57, 68</t>
  </si>
  <si>
    <t>values based on human dignity; detainee dignity</t>
  </si>
  <si>
    <t>Mongolia</t>
  </si>
  <si>
    <t>1992 (am. 2023); in force</t>
  </si>
  <si>
    <t>N(duty only)</t>
  </si>
  <si>
    <t>Arts. 17, 16</t>
  </si>
  <si>
    <t>dignity as citizen duty / info limitation</t>
  </si>
  <si>
    <t>no freestanding right</t>
  </si>
  <si>
    <t>Myanmar</t>
  </si>
  <si>
    <t>2008; SUSPENDED de facto 2021</t>
  </si>
  <si>
    <t>suspended</t>
  </si>
  <si>
    <t>suspended since Feb 2021 coup | 2008 text had no strong general dignity clause; suspended since the Feb 2021 coup.</t>
  </si>
  <si>
    <t>Nepal</t>
  </si>
  <si>
    <t>2015 rev.2016; in force</t>
  </si>
  <si>
    <t>right to live with dignity</t>
  </si>
  <si>
    <t>constituteproject.org/Nepal_2016</t>
  </si>
  <si>
    <t>North Korea</t>
  </si>
  <si>
    <t>2019 (am.); in force</t>
  </si>
  <si>
    <t>N(duty/coll.)</t>
  </si>
  <si>
    <t>Art. 82</t>
  </si>
  <si>
    <t>citizen duty to defend dignity</t>
  </si>
  <si>
    <t>collective duty, not a right</t>
  </si>
  <si>
    <t>Oman</t>
  </si>
  <si>
    <t>Basic Statute 2021; in force</t>
  </si>
  <si>
    <t>(public rights)</t>
  </si>
  <si>
    <t>Life and dignity are a right for every human; respect and protect</t>
  </si>
  <si>
    <t>2021 added express dignity</t>
  </si>
  <si>
    <t>Pakistan</t>
  </si>
  <si>
    <t>1973 (am. 2024); in force</t>
  </si>
  <si>
    <t>Art. 14(1)</t>
  </si>
  <si>
    <t>dignity of man shall be inviolable</t>
  </si>
  <si>
    <t>constituteproject.org/Pakistan_2018</t>
  </si>
  <si>
    <t>dignity unqualified/absolute</t>
  </si>
  <si>
    <t>Philippines</t>
  </si>
  <si>
    <t>1987; in force</t>
  </si>
  <si>
    <t>Art. II Sec. 11</t>
  </si>
  <si>
    <t>values the dignity of every human person</t>
  </si>
  <si>
    <t>Art.II declaration of principles</t>
  </si>
  <si>
    <t>Qatar</t>
  </si>
  <si>
    <t>2004; in force</t>
  </si>
  <si>
    <t>Y(limited)</t>
  </si>
  <si>
    <t>Arts. 34-37</t>
  </si>
  <si>
    <t>equality/personal freedom; dignity limited</t>
  </si>
  <si>
    <t>secondary summaries</t>
  </si>
  <si>
    <t>Saudi Arabia</t>
  </si>
  <si>
    <t>Basic Law 1992; in force</t>
  </si>
  <si>
    <t>(26/39)</t>
  </si>
  <si>
    <t>human rights per Shari'ah; media decency</t>
  </si>
  <si>
    <t>no genuine general dignity clause</t>
  </si>
  <si>
    <t>Singapore</t>
  </si>
  <si>
    <t>1965; in force</t>
  </si>
  <si>
    <t>(9)</t>
  </si>
  <si>
    <t>life/liberty only</t>
  </si>
  <si>
    <t>South Korea</t>
  </si>
  <si>
    <t>1948 rev.1987; in force</t>
  </si>
  <si>
    <t>human worth and dignity; duty to confirm and guarantee</t>
  </si>
  <si>
    <t>law.go.kr (official English)</t>
  </si>
  <si>
    <t>Constitutional Court operationalizes</t>
  </si>
  <si>
    <t>Sri Lanka</t>
  </si>
  <si>
    <t>1978 (am. 2022); in force</t>
  </si>
  <si>
    <t>N(preambular)</t>
  </si>
  <si>
    <t>(Pre.; 11)</t>
  </si>
  <si>
    <t>Dignity of the Individual (preamble)</t>
  </si>
  <si>
    <t>Art.11 torture-only</t>
  </si>
  <si>
    <t>Syria</t>
  </si>
  <si>
    <t>2025 Const. Declaration; transitional</t>
  </si>
  <si>
    <t>Pre.+Art.18</t>
  </si>
  <si>
    <t>citizenship, freedom, dignity; dignity/anti-torture</t>
  </si>
  <si>
    <t>2025 Declaration; no active CC; status HIGH detail MED</t>
  </si>
  <si>
    <t>Tajikistan</t>
  </si>
  <si>
    <t>1994 (am. 2016); in force</t>
  </si>
  <si>
    <t>Art. 5</t>
  </si>
  <si>
    <t>life, honor, dignity and other natural human rights inviolable</t>
  </si>
  <si>
    <t>constituteproject.org/Tajikistan_2016</t>
  </si>
  <si>
    <t>strong text; weak practice</t>
  </si>
  <si>
    <t>Thailand</t>
  </si>
  <si>
    <t>2017; in force</t>
  </si>
  <si>
    <t>Sec. 4</t>
  </si>
  <si>
    <t>human dignity, rights, liberty and equality protected</t>
  </si>
  <si>
    <t>verify Sec.4 wording</t>
  </si>
  <si>
    <t>Timor-Leste</t>
  </si>
  <si>
    <t>2002; in force</t>
  </si>
  <si>
    <t>Sec. 1(1)</t>
  </si>
  <si>
    <t>based on the respect for the dignity of the human person</t>
  </si>
  <si>
    <t>Sec. 156 entrenches Part II rights; Sec. 1(1) dignity structurally outside (nexus)</t>
  </si>
  <si>
    <t>timor-leste.gov.tl (official)</t>
  </si>
  <si>
    <t>(v-T)=0: dignity is textual and foundational (Sec. 1(1)) but NOT entrenched — the Sec. 156 revision limit protects Part II rights/freedoms/guarantees and the founding principles of independence/territory, and authoritative commentary (F. Pires, Univ. Lisboa; Constituicao Anotada) confirms it does not reach the Part I Sec. 1 dignity clause. No apex-court ruling bridges Sec. 156 to Sec. 1. Tier A reflects dignity's foundational textual status; the textual-entrenchment point is withdrawn.</t>
  </si>
  <si>
    <t>Turkey</t>
  </si>
  <si>
    <t>1982 rev.2017; in force</t>
  </si>
  <si>
    <t>Art. 17 (+Pre.,5)</t>
  </si>
  <si>
    <t>treatment incompatible with human dignity prohibited</t>
  </si>
  <si>
    <t>anayasa.gov.tr (official English)</t>
  </si>
  <si>
    <t>TCC individual application</t>
  </si>
  <si>
    <t>Turkmenistan</t>
  </si>
  <si>
    <t>2016 (am. 2020); in force</t>
  </si>
  <si>
    <t>Art. 4 (+43)</t>
  </si>
  <si>
    <t>state protects life, honour, dignity</t>
  </si>
  <si>
    <t>Constitute; nominal enforcement</t>
  </si>
  <si>
    <t>United Arab Emirates</t>
  </si>
  <si>
    <t>1971 rev.2009; in force</t>
  </si>
  <si>
    <t>no general dignity clause</t>
  </si>
  <si>
    <t>confirm absence</t>
  </si>
  <si>
    <t>Uzbekistan</t>
  </si>
  <si>
    <t>2023; in force</t>
  </si>
  <si>
    <t>Art. 26</t>
  </si>
  <si>
    <t>human honor and dignity are inviolable; nothing may derogate</t>
  </si>
  <si>
    <t>constitution.uz/en (official 2023)</t>
  </si>
  <si>
    <t>2023 text</t>
  </si>
  <si>
    <t>Vietnam</t>
  </si>
  <si>
    <t>2013 (am. 2025); in force</t>
  </si>
  <si>
    <t>Art. 20</t>
  </si>
  <si>
    <t>honor and dignity inviolable</t>
  </si>
  <si>
    <t>no constitutional court</t>
  </si>
  <si>
    <t>Yemen</t>
  </si>
  <si>
    <t>1991 (am. 2001); contested/disrupted</t>
  </si>
  <si>
    <t>Y(text)</t>
  </si>
  <si>
    <t>Art. 48</t>
  </si>
  <si>
    <t>personal freedom; dignity preserved</t>
  </si>
  <si>
    <t>civil war; effectively non-operative</t>
  </si>
  <si>
    <t>Germany</t>
  </si>
  <si>
    <t>Europe</t>
  </si>
  <si>
    <t>Basic Law 1949; in force</t>
  </si>
  <si>
    <t>Die Wuerde des Menschen ist unantastbar; respect and protect</t>
  </si>
  <si>
    <t>Art. 79(3): express unamendability of the protected provisions; dignity article / founding provision expressly named (Art. 1(1))</t>
  </si>
  <si>
    <t>Part II (benchmark)</t>
  </si>
  <si>
    <t>gesetze-im-internet.de (Basic Law, official)</t>
  </si>
  <si>
    <t>score-5 paradigm; Art.79(3) eternity | (v-T) basis: A (Art. 79(3))</t>
  </si>
  <si>
    <t>Poland</t>
  </si>
  <si>
    <t>1997; in force</t>
  </si>
  <si>
    <t>Art. 30</t>
  </si>
  <si>
    <t>inherent, inalienable, inviolable; source of rights; respect and protect</t>
  </si>
  <si>
    <t>Art. 235(6): heightened / special amendment procedure for the rights set; dignity provision located within the protected set (Art. 30) [referendum CONDITIONAL — held only if an authorised actor so requests; weaker than a mandatory bar]</t>
  </si>
  <si>
    <t>sejm.gov.pl (official English)</t>
  </si>
  <si>
    <t>(v-T) basis: B (Art. 235(6))</t>
  </si>
  <si>
    <t>Switzerland</t>
  </si>
  <si>
    <t>1999; in force</t>
  </si>
  <si>
    <t>Human dignity must be respected and protected</t>
  </si>
  <si>
    <t>deliberately not 'inviolable'</t>
  </si>
  <si>
    <t>Hungary</t>
  </si>
  <si>
    <t>2011 (rev. 2025); in force</t>
  </si>
  <si>
    <t>Art. II</t>
  </si>
  <si>
    <t>human dignity shall be inviolable</t>
  </si>
  <si>
    <t>hunconcourt.hu (Fundamental Law, official)</t>
  </si>
  <si>
    <t>'mother right'</t>
  </si>
  <si>
    <t>Finland</t>
  </si>
  <si>
    <t>1999 rev.2011; in force</t>
  </si>
  <si>
    <t>Sec. 1(2)</t>
  </si>
  <si>
    <t>guarantee the inviolability of human dignity</t>
  </si>
  <si>
    <t>Portugal</t>
  </si>
  <si>
    <t>1976; in force</t>
  </si>
  <si>
    <t>Republic based on the dignity of the human person</t>
  </si>
  <si>
    <t>parlamento.pt (official)</t>
  </si>
  <si>
    <t>600+ Const. Court decisions | (v-T)=0/UNRESOLVED (v11.2): dignity is the Art. 1 founding value; Art. 288(d) protects 'rights, freedoms and guarantees' but neither names nor contains Art. 1 — textual bridge interpretive, not established; strong Const. Court doctrine could support (v-F) if pinned to a controlling decision.</t>
  </si>
  <si>
    <t>Spain</t>
  </si>
  <si>
    <t>1978; in force</t>
  </si>
  <si>
    <t>Sec. 10(1)</t>
  </si>
  <si>
    <t>dignity foundation of political order and social peace</t>
  </si>
  <si>
    <t>boe.es (official)</t>
  </si>
  <si>
    <t>amparo via assoc. rights</t>
  </si>
  <si>
    <t>Italy</t>
  </si>
  <si>
    <t>Arts. 3, 41</t>
  </si>
  <si>
    <t>equal social dignity; enterprise may not harm dignity</t>
  </si>
  <si>
    <t>(v-T)=0; (v-F)=1, nexus=JUDICIAL. Art. 139 textually entrenches only the republican form; dignity/inviolable-rights unamendability rests on the judge-made 'principi supremi' doctrine (Corte cost. sent. 1146/1988), not on text.</t>
  </si>
  <si>
    <t>Greece</t>
  </si>
  <si>
    <t>1975 rev.2008/2019; in force</t>
  </si>
  <si>
    <t>Art. 2(1), 7(2)</t>
  </si>
  <si>
    <t>respect and protection of the value of the human being</t>
  </si>
  <si>
    <t>Art. 110(1): express unamendability of the protected provisions; dignity article / founding provision expressly named (Art. 2(1))</t>
  </si>
  <si>
    <t>hellenicparliament.gr (official English)</t>
  </si>
  <si>
    <t>Art.2(1) non-revisable (Art.110) | (v-T) basis: A (Art. 110(1))</t>
  </si>
  <si>
    <t>Russia</t>
  </si>
  <si>
    <t>1993 rev.2020; in force</t>
  </si>
  <si>
    <t>dignity protected by the State; nothing may derogate</t>
  </si>
  <si>
    <t>Art. 135: heightened / special amendment procedure for the rights set; dignity provision located within the protected set (Art. 21)</t>
  </si>
  <si>
    <t>constitution.ru (official English)</t>
  </si>
  <si>
    <t>strong text, weak practice | (v-T) basis: B (Art. 135)</t>
  </si>
  <si>
    <t>Belgium</t>
  </si>
  <si>
    <t>1994; in force</t>
  </si>
  <si>
    <t>right to lead a life in keeping with human dignity</t>
  </si>
  <si>
    <t>Fulfil</t>
  </si>
  <si>
    <t>socio-economic</t>
  </si>
  <si>
    <t>Netherlands</t>
  </si>
  <si>
    <t>1814 rev.2023; in force</t>
  </si>
  <si>
    <t>no general clause (holdout)</t>
  </si>
  <si>
    <t>via ECHR/EU Charter; no const. review</t>
  </si>
  <si>
    <t>Denmark</t>
  </si>
  <si>
    <t>1953; in force</t>
  </si>
  <si>
    <t>word absent</t>
  </si>
  <si>
    <t>via ECHR</t>
  </si>
  <si>
    <t>Norway</t>
  </si>
  <si>
    <t>1814 rev.2014; in force</t>
  </si>
  <si>
    <t>Y(children)</t>
  </si>
  <si>
    <t>Art. 104</t>
  </si>
  <si>
    <t>children have right to respect for human dignity</t>
  </si>
  <si>
    <t>children-only; general via courts</t>
  </si>
  <si>
    <t>Iceland</t>
  </si>
  <si>
    <t>1944; in force</t>
  </si>
  <si>
    <t>none (2011 draft unadopted)</t>
  </si>
  <si>
    <t>do not use unadopted 2011 draft</t>
  </si>
  <si>
    <t>Sweden</t>
  </si>
  <si>
    <t>Instrument of Govt 1974; in force</t>
  </si>
  <si>
    <t>Ch.1 Art.2</t>
  </si>
  <si>
    <t>liberty and dignity of the individual</t>
  </si>
  <si>
    <t>programmatic target provision</t>
  </si>
  <si>
    <t>United Kingdom</t>
  </si>
  <si>
    <t>Uncodified; in force</t>
  </si>
  <si>
    <t>common law / HRA 1998 / ECHR</t>
  </si>
  <si>
    <t>France</t>
  </si>
  <si>
    <t>1958; in force</t>
  </si>
  <si>
    <t>Conseil const. 94-343/344 DC (1994) value</t>
  </si>
  <si>
    <t>conseil-constitutionnel.fr</t>
  </si>
  <si>
    <t>no textual clause; jurisprudential value</t>
  </si>
  <si>
    <t>Luxembourg</t>
  </si>
  <si>
    <t>Revised Const. in force 1 Jul 2023</t>
  </si>
  <si>
    <t>Art. 12</t>
  </si>
  <si>
    <t>La dignite humaine est inviolable</t>
  </si>
  <si>
    <t>legilux.public.lu (2023 revision); Venice Commission</t>
  </si>
  <si>
    <t>2023 revision; confirmed Art.12</t>
  </si>
  <si>
    <t>Austria</t>
  </si>
  <si>
    <t>B-VG/StGG/ECHR; in force</t>
  </si>
  <si>
    <t>no general clause (fragmented)</t>
  </si>
  <si>
    <t>via ECHR (const. rank)</t>
  </si>
  <si>
    <t>Romania</t>
  </si>
  <si>
    <t>1991 rev.2003; in force</t>
  </si>
  <si>
    <t>Art. 1(3)</t>
  </si>
  <si>
    <t>human dignity supreme value; guaranteed</t>
  </si>
  <si>
    <t>Art. 152(2) bars suppression of fundamental rights; dignity is a founding value (Art. 1(3)) NOT named/contained — textual bridge unproven, (v-T)=0/UNRESOLVED</t>
  </si>
  <si>
    <t xml:space="preserve"> | (v-T)=0/UNRESOLVED (v11.2): dignity is the Art. 1(3) founding 'supreme value'; Art. 152(2) bars suppressing fundamental rights/freedoms but does not name or contain the dignity provision — textual bridge interpretive, not established.</t>
  </si>
  <si>
    <t>Moldova</t>
  </si>
  <si>
    <t>Art. 142(2) bars suppression of fundamental rights; dignity is a founding value (Art. 1(3)) NOT named/contained — textual bridge unproven, (v-T)=0/UNRESOLVED</t>
  </si>
  <si>
    <t xml:space="preserve"> | (v-T)=0/UNRESOLVED (v11.2): dignity is the Art. 1(3) founding 'supreme value'; Art. 142(2) bars suppressing fundamental rights/freedoms but does not name or contain the dignity provision — textual bridge interpretive, not established.</t>
  </si>
  <si>
    <t>Serbia</t>
  </si>
  <si>
    <t>2006; in force</t>
  </si>
  <si>
    <t>human dignity inviolable; everyone obliged to respect and protect</t>
  </si>
  <si>
    <t>Art. 203(7): heightened / special amendment procedure for the rights set; dignity provision located within the protected set (Art. 23)</t>
  </si>
  <si>
    <t>constituteproject.org/Serbia_2006</t>
  </si>
  <si>
    <t>enacted Art.23 | (v-T) basis: B (Art. 203(7))</t>
  </si>
  <si>
    <t>Slovenia</t>
  </si>
  <si>
    <t>1991; in force</t>
  </si>
  <si>
    <t>Art. 34 (+21)</t>
  </si>
  <si>
    <t>right to personal dignity and safety</t>
  </si>
  <si>
    <t>court near-foundational</t>
  </si>
  <si>
    <t>Slovakia</t>
  </si>
  <si>
    <t>1992; in force</t>
  </si>
  <si>
    <t>Art. 19(1) (+12)</t>
  </si>
  <si>
    <t>right to preservation of human dignity</t>
  </si>
  <si>
    <t>Czechia</t>
  </si>
  <si>
    <t>Charter 1992; in force</t>
  </si>
  <si>
    <t>Art. 1, 10(1)</t>
  </si>
  <si>
    <t>equal dignity; preservation of human dignity</t>
  </si>
  <si>
    <t>Eternity clause (dignity unamendable)</t>
  </si>
  <si>
    <t>(v-T)=0; (v-F)=1, nexus=JUDICIAL. Art. 9(2) is an express eternity clause but names the 'essential requirements for a democratic state governed by the rule of law', not dignity; the dignity-reach is via Constitutional Court construction of the substantive rule of law (material-core doctrine, Pl. ÚS 27/09).</t>
  </si>
  <si>
    <t>Estonia</t>
  </si>
  <si>
    <t>Sec. 10</t>
  </si>
  <si>
    <t>dignity as founding principle</t>
  </si>
  <si>
    <t>no standalone inviolable article</t>
  </si>
  <si>
    <t>Latvia</t>
  </si>
  <si>
    <t>1922 (Ch.VIII 1998); in force</t>
  </si>
  <si>
    <t>Art. 95</t>
  </si>
  <si>
    <t>State shall protect human honour and dignity</t>
  </si>
  <si>
    <t>Lithuania</t>
  </si>
  <si>
    <t>person inviolable; dignity protected by law</t>
  </si>
  <si>
    <t>North Macedonia</t>
  </si>
  <si>
    <t>1991 rev.2019; in force</t>
  </si>
  <si>
    <t>Art. 11, 25</t>
  </si>
  <si>
    <t>moral dignity/integrity irrevocable</t>
  </si>
  <si>
    <t>constituteproject.org/Macedonia_2011</t>
  </si>
  <si>
    <t>Art.11 non-derog (54)</t>
  </si>
  <si>
    <t>Montenegro</t>
  </si>
  <si>
    <t>2007 rev.2013; in force</t>
  </si>
  <si>
    <t>Art. 28</t>
  </si>
  <si>
    <t>dignity and security guaranteed</t>
  </si>
  <si>
    <t>Bosnia and Herzegovina</t>
  </si>
  <si>
    <t>Dayton 1995; in force</t>
  </si>
  <si>
    <t>based on respect for human dignity</t>
  </si>
  <si>
    <t>direct ECHR incorporation</t>
  </si>
  <si>
    <t>Albania</t>
  </si>
  <si>
    <t>1998 rev.2016; in force</t>
  </si>
  <si>
    <t>Art. 3</t>
  </si>
  <si>
    <t>dignity basis of state; duty of respecting and protecting</t>
  </si>
  <si>
    <t>Art.3 + Preamble</t>
  </si>
  <si>
    <t>Andorra</t>
  </si>
  <si>
    <t>1993; in force</t>
  </si>
  <si>
    <t>Art. 4</t>
  </si>
  <si>
    <t>human dignity inalienable; foundation</t>
  </si>
  <si>
    <t>recurs d'empara</t>
  </si>
  <si>
    <t>Malta</t>
  </si>
  <si>
    <t>1964; in force</t>
  </si>
  <si>
    <t>no general clause</t>
  </si>
  <si>
    <t>via ECHR/EU</t>
  </si>
  <si>
    <t>Monaco</t>
  </si>
  <si>
    <t>1962 rev.2002; in force</t>
  </si>
  <si>
    <t>penal laws ensure respect for dignity</t>
  </si>
  <si>
    <t>criminal-law context</t>
  </si>
  <si>
    <t>Liechtenstein</t>
  </si>
  <si>
    <t>1921 (dignity 2003/2005); in force</t>
  </si>
  <si>
    <t>Art. 27bis(1)</t>
  </si>
  <si>
    <t>human dignity shall be respected and protected</t>
  </si>
  <si>
    <t>San Marino</t>
  </si>
  <si>
    <t>Decl. 1974; in force</t>
  </si>
  <si>
    <t>N(qualified)</t>
  </si>
  <si>
    <t>equal social dignity</t>
  </si>
  <si>
    <t>no standalone dignity article</t>
  </si>
  <si>
    <t>Croatia</t>
  </si>
  <si>
    <t>1990; in force</t>
  </si>
  <si>
    <t>Art. 35</t>
  </si>
  <si>
    <t>respect for and protection of dignity</t>
  </si>
  <si>
    <t>court treats as absolute</t>
  </si>
  <si>
    <t>Bulgaria</t>
  </si>
  <si>
    <t>Preamble, 4(2), 6(1)</t>
  </si>
  <si>
    <t>guarantee dignity; born equal in dignity</t>
  </si>
  <si>
    <t>Preamble + Foundational provision</t>
  </si>
  <si>
    <t>Ukraine</t>
  </si>
  <si>
    <t>1996; in force (martial law)</t>
  </si>
  <si>
    <t>Arts. 3, 21, 28</t>
  </si>
  <si>
    <t>highest social value; dignity respected</t>
  </si>
  <si>
    <t>Art. 157: no-retrogression bar reaching the rights set; dignity provision located within the protected set (Art. 3 (highest value) &amp; Art. 28 (right))</t>
  </si>
  <si>
    <t>rm.coe.int (Venice Commission English)</t>
  </si>
  <si>
    <t>Arts.21,28 non-restrictable (64) | (v-T) basis: C (Art. 157)</t>
  </si>
  <si>
    <t>Ireland</t>
  </si>
  <si>
    <t>1937; in force</t>
  </si>
  <si>
    <t>Preamble (+40.3)</t>
  </si>
  <si>
    <t>dignity and freedom of the individual (preamble)</t>
  </si>
  <si>
    <t>general dignity via Art.40.3 unenumerated rights; Ryan v AG</t>
  </si>
  <si>
    <t>Belarus</t>
  </si>
  <si>
    <t>1994 (am. 2022); in force</t>
  </si>
  <si>
    <t>Art. 25 (+28)</t>
  </si>
  <si>
    <t>State shall safeguard personal liberty, inviolability and dignity</t>
  </si>
  <si>
    <t>2022 amended text; weak practice</t>
  </si>
  <si>
    <t>United States</t>
  </si>
  <si>
    <t>North America &amp; Caribbean</t>
  </si>
  <si>
    <t>1789; in force</t>
  </si>
  <si>
    <t>N(federal)</t>
  </si>
  <si>
    <t>8th/14th Amendment dignity gloss</t>
  </si>
  <si>
    <t>Part VII (the exception)</t>
  </si>
  <si>
    <t>federal text; state clauses MT/LA/IL/PR</t>
  </si>
  <si>
    <t>Trop/Roper/Obergefell; state clauses MT,LA,IL,PR</t>
  </si>
  <si>
    <t>Canada</t>
  </si>
  <si>
    <t>Charter 1982; in force</t>
  </si>
  <si>
    <t>dignity foundational in jurisprudence</t>
  </si>
  <si>
    <t>Oakes/Morgentaler/Carter</t>
  </si>
  <si>
    <t>Mexico</t>
  </si>
  <si>
    <t>1917; in force</t>
  </si>
  <si>
    <t>prohibits attacks against human dignity</t>
  </si>
  <si>
    <t>amparo; SCJN autonomous right</t>
  </si>
  <si>
    <t>Cuba</t>
  </si>
  <si>
    <t>2019; in force</t>
  </si>
  <si>
    <t>Art. 40 (+1)</t>
  </si>
  <si>
    <t>human dignity is the supreme value</t>
  </si>
  <si>
    <t>Arts. 226 &amp; 228: heightened / special amendment procedure for the rights set; dignity provision located within the protected set (Art. 40 (+1))</t>
  </si>
  <si>
    <t>no independent review -&gt; B | (v-T) basis: B (Arts. 226 &amp; 228)</t>
  </si>
  <si>
    <t>Haiti</t>
  </si>
  <si>
    <t>1987 rev.2012; in force/transitional</t>
  </si>
  <si>
    <t>Art. 19</t>
  </si>
  <si>
    <t>state duty to respect the human person</t>
  </si>
  <si>
    <t>post-TPC transitional governance</t>
  </si>
  <si>
    <t>Dominican Republic</t>
  </si>
  <si>
    <t>2015; in force</t>
  </si>
  <si>
    <t>Art. 38 (+5,7)</t>
  </si>
  <si>
    <t>dignity sacred, innate and inviolable; respect and protection essential</t>
  </si>
  <si>
    <t>constituteproject.org/Dominican_Republic_2015</t>
  </si>
  <si>
    <t>Jamaica</t>
  </si>
  <si>
    <t>1962/Charter 2011; in force</t>
  </si>
  <si>
    <t>s. 13</t>
  </si>
  <si>
    <t>protection from inhuman/degrading punishment</t>
  </si>
  <si>
    <t>section number</t>
  </si>
  <si>
    <t>Trinidad and Tobago</t>
  </si>
  <si>
    <t>ss. 4-5</t>
  </si>
  <si>
    <t>Barbados</t>
  </si>
  <si>
    <t>1966 (republic 2021); in force</t>
  </si>
  <si>
    <t>s. 15</t>
  </si>
  <si>
    <t>inhuman treatment</t>
  </si>
  <si>
    <t>Bahamas</t>
  </si>
  <si>
    <t>1973; in force</t>
  </si>
  <si>
    <t>Belize</t>
  </si>
  <si>
    <t>1981; in force</t>
  </si>
  <si>
    <t>Preamble; s.7</t>
  </si>
  <si>
    <t>'dignity of man' (preamble)</t>
  </si>
  <si>
    <t>Antigua and Barbuda</t>
  </si>
  <si>
    <t>Saint Kitts and Nevis</t>
  </si>
  <si>
    <t>1983; in force</t>
  </si>
  <si>
    <t>Saint Lucia</t>
  </si>
  <si>
    <t>s. 5</t>
  </si>
  <si>
    <t>Saint Vincent and the Grenadines</t>
  </si>
  <si>
    <t>1979; in force</t>
  </si>
  <si>
    <t>Grenada</t>
  </si>
  <si>
    <t>1973 (restored 1991); in force</t>
  </si>
  <si>
    <t>Dominica</t>
  </si>
  <si>
    <t>Guatemala</t>
  </si>
  <si>
    <t>Central America</t>
  </si>
  <si>
    <t>1985 rev.1993; in force</t>
  </si>
  <si>
    <t>free and equal in dignity and rights</t>
  </si>
  <si>
    <t>Art. 278: heightened / special amendment procedure for the rights set; dignity provision located within the protected set (Art. 4)</t>
  </si>
  <si>
    <t>amparo | (v-T) basis: B (Art. 278)</t>
  </si>
  <si>
    <t>Honduras</t>
  </si>
  <si>
    <t>1982 (amended); in force</t>
  </si>
  <si>
    <t>Art. 59</t>
  </si>
  <si>
    <t>human person supreme end; duty to respect and protect; dignity inviolable</t>
  </si>
  <si>
    <t>tsc.gob.hn / poderjudicial.gob.hn (official)</t>
  </si>
  <si>
    <t>El Salvador</t>
  </si>
  <si>
    <t>person as origin and end of State activity</t>
  </si>
  <si>
    <t>verbatim text from record</t>
  </si>
  <si>
    <t>Nicaragua</t>
  </si>
  <si>
    <t>1987 (amended); in force</t>
  </si>
  <si>
    <t>Art. 5 (+36)</t>
  </si>
  <si>
    <t>founding principle + humane treatment</t>
  </si>
  <si>
    <t>verbatim from record</t>
  </si>
  <si>
    <t>Costa Rica</t>
  </si>
  <si>
    <t>1949 (amended); in force</t>
  </si>
  <si>
    <t>Art. 33 (+56)</t>
  </si>
  <si>
    <t>no discrimination contrary to human dignity</t>
  </si>
  <si>
    <t>strong Sala IV; amparo | (v-T)=0; (v-F)=1, nexus=JUDICIAL. Arts. 195/196 set textual reform procedures; the no-diminution-of-rights limit on partial reform is a judicial gloss (Sala Constitucional res. 2003-02771), not a textual dignity entrenchment.</t>
  </si>
  <si>
    <t>Panama</t>
  </si>
  <si>
    <t>1972 rev.2004; in force</t>
  </si>
  <si>
    <t>respect for human dignity</t>
  </si>
  <si>
    <t>Brazil</t>
  </si>
  <si>
    <t>South America</t>
  </si>
  <si>
    <t>1988; in force</t>
  </si>
  <si>
    <t>Art. 1(III)</t>
  </si>
  <si>
    <t>dignidade da pessoa humana (founding principle)</t>
  </si>
  <si>
    <t>Art. 60 §4 protects individual rights (cláusulas pétreas); dignity by nexus / STF</t>
  </si>
  <si>
    <t>stf.jus.br (official translation)</t>
  </si>
  <si>
    <t>(v-T)=0 / (v-F)=1, nexus=JUDICIAL: Art. 60 §4 IV (clausulas petreas) protects 'individual rights and guarantees' but does NOT name Art. 1(III) dignity; the bridge rests on STF jurisprudence (ADI 939-7/DF, Rel. Min. Sydney Sanches, j. 15 Dec 1993, DJ 18 Mar 1994 — cclausulas petreas reach materially fundamental rights beyond Art. 5) and doctrine (Sarlet) anchoring that test in dignity. Treated like India: functional/judicial entrenchment, unscored. Tier A reflects dignity's foundational textual status.</t>
  </si>
  <si>
    <t>Argentina</t>
  </si>
  <si>
    <t>1853 rev.1994; in force</t>
  </si>
  <si>
    <t>N(no single)</t>
  </si>
  <si>
    <t>Art. 14 bis; 75(22)</t>
  </si>
  <si>
    <t>condiciones dignas; dignity via incorporated treaties</t>
  </si>
  <si>
    <t>amparo; treaty-rank</t>
  </si>
  <si>
    <t>Chile</t>
  </si>
  <si>
    <t>1980 (am. 2021); in force</t>
  </si>
  <si>
    <t>Art. 1 inc. 1</t>
  </si>
  <si>
    <t>born free and equal in dignity and rights</t>
  </si>
  <si>
    <t>Art. 127, inc. 2: heightened / special amendment procedure for the rights set; dignity provision located within the protected set (Art. 1 inc. 1)</t>
  </si>
  <si>
    <t>both replacement referendums failed | (v-T) basis: B (Art. 127, inc. 2)</t>
  </si>
  <si>
    <t>Colombia</t>
  </si>
  <si>
    <t>founded on respect for human dignity</t>
  </si>
  <si>
    <t>T-881/2002; tutela | (v-T)=0, nexus=NONE. Art. 377 is a CONDITIONAL derogatory referendum, triggered only if 5% of the electoral roll so requests within six months ('si así lo solicita... un cinco por ciento de los ciudadanos'), and reaches only 'los derechos reconocidos en el Capítulo 1 del Título II' — which EXCLUDES the Art. 1 (Título I) dignity clause. Any dignity-unamendability in Colombia is JUDICIAL (sustitución doctrine; dignity an autonomous fundamental right per Corte Const. T-881/2002), not via Art. 377. Source: secretariasenado.gov.co; corteconstitucional.gov.co.</t>
  </si>
  <si>
    <t>Peru</t>
  </si>
  <si>
    <t>defense of the person and respect for dignity is the supreme end</t>
  </si>
  <si>
    <t>constituteproject.org/Peru_2021</t>
  </si>
  <si>
    <t>amparo</t>
  </si>
  <si>
    <t>Venezuela</t>
  </si>
  <si>
    <t>1999 rev.2009; in force</t>
  </si>
  <si>
    <t>Art. 3 (+46(2))</t>
  </si>
  <si>
    <t>respect for the dignity of the person</t>
  </si>
  <si>
    <t>Ecuador</t>
  </si>
  <si>
    <t>Art. 11(7), 66(2), 84</t>
  </si>
  <si>
    <t>vida digna; buen vivir</t>
  </si>
  <si>
    <t>Art. 441: no-retrogression bar reaching the rights set; dignity provision located within the protected set (Art. 11(7), 66(2), 84)</t>
  </si>
  <si>
    <t>text not re-fetched | (v-T) basis: C (Art. 441)</t>
  </si>
  <si>
    <t>Bolivia</t>
  </si>
  <si>
    <t>2009; in force</t>
  </si>
  <si>
    <t>Art. 22 (+8)</t>
  </si>
  <si>
    <t>dignity and liberty inviolable; duty to respect and protect</t>
  </si>
  <si>
    <t>Art. 411(I): heightened / special amendment procedure for the rights set; dignity provision located within the protected set (Art. 22)</t>
  </si>
  <si>
    <t>(v-T) basis: B (Art. 411(I))</t>
  </si>
  <si>
    <t>Paraguay</t>
  </si>
  <si>
    <t>Preamble; Art. 33</t>
  </si>
  <si>
    <t>dignity/privacy</t>
  </si>
  <si>
    <t>verbatim from record | (v-T)=0, nexus=NONE. Art. 290 merely routes certain matters to the heavier 'reforma' rather than 'enmienda' procedure (it is not an eternity clause), and it covers only Chapters I–IV of Título II; the Art. 1 dignity clause sits in Título I, OUTSIDE those chapters. Source: bacn.gov.py.</t>
  </si>
  <si>
    <t>Uruguay</t>
  </si>
  <si>
    <t>1967 (amended); in force</t>
  </si>
  <si>
    <t>N(no express)</t>
  </si>
  <si>
    <t>Arts. 72, 54</t>
  </si>
  <si>
    <t>unenumerated rights; labor dignity</t>
  </si>
  <si>
    <t>Guyana</t>
  </si>
  <si>
    <t>1980 (amended); in force</t>
  </si>
  <si>
    <t>Art. 40, 141</t>
  </si>
  <si>
    <t>Suriname</t>
  </si>
  <si>
    <t>Arts. 8-9</t>
  </si>
  <si>
    <t>no express clause</t>
  </si>
  <si>
    <t>Australia</t>
  </si>
  <si>
    <t>Oceania</t>
  </si>
  <si>
    <t>1901; in force</t>
  </si>
  <si>
    <t>no clause; via state acts + common law</t>
  </si>
  <si>
    <t>New Zealand</t>
  </si>
  <si>
    <t>NZBORA 1990; in force</t>
  </si>
  <si>
    <t>s. 23(5)</t>
  </si>
  <si>
    <t>inherent dignity of detained persons</t>
  </si>
  <si>
    <t>Taunoa v A-G 2008</t>
  </si>
  <si>
    <t>Papua New Guinea</t>
  </si>
  <si>
    <t>1975; in force</t>
  </si>
  <si>
    <t>Y(values)</t>
  </si>
  <si>
    <t>ss. 38/39/41</t>
  </si>
  <si>
    <t>rights and dignity of mankind</t>
  </si>
  <si>
    <t>interpretive standard</t>
  </si>
  <si>
    <t>Fiji</t>
  </si>
  <si>
    <t>2013; in force</t>
  </si>
  <si>
    <t>Y(value)</t>
  </si>
  <si>
    <t>s.1(e), 13</t>
  </si>
  <si>
    <t>human dignity founding value; detention consistent with dignity</t>
  </si>
  <si>
    <t>Foundational provision + Sector-specific</t>
  </si>
  <si>
    <t>not standalone right</t>
  </si>
  <si>
    <t>Solomon Islands</t>
  </si>
  <si>
    <t>Vanuatu</t>
  </si>
  <si>
    <t>1980; in force</t>
  </si>
  <si>
    <t>Art. 5(1)(e)</t>
  </si>
  <si>
    <t>Samoa</t>
  </si>
  <si>
    <t>1960 (in force 1962)</t>
  </si>
  <si>
    <t>not American Samoa</t>
  </si>
  <si>
    <t>Kiribati</t>
  </si>
  <si>
    <t>Tonga</t>
  </si>
  <si>
    <t>1875 (revised); in force</t>
  </si>
  <si>
    <t>no dignity AND no torture clause</t>
  </si>
  <si>
    <t>genuine gap</t>
  </si>
  <si>
    <t>Micronesia (FSM)</t>
  </si>
  <si>
    <t>Art. IV s.8</t>
  </si>
  <si>
    <t>cruel and unusual</t>
  </si>
  <si>
    <t>Marshall Islands</t>
  </si>
  <si>
    <t>Art. II s.6</t>
  </si>
  <si>
    <t>cruel and unusual (incl. inhuman/degrading)</t>
  </si>
  <si>
    <t>section via secondary</t>
  </si>
  <si>
    <t>Palau</t>
  </si>
  <si>
    <t>Art. IV s.10</t>
  </si>
  <si>
    <t>torture/cruel/inhumane/degrading prohibited</t>
  </si>
  <si>
    <t>Nauru</t>
  </si>
  <si>
    <t>1968; in force</t>
  </si>
  <si>
    <t>Tuvalu</t>
  </si>
  <si>
    <t>1986 rev.2010/2023; in force</t>
  </si>
  <si>
    <t>Y(principle)</t>
  </si>
  <si>
    <t>Preamble; s.13</t>
  </si>
  <si>
    <t>dignity as foundational principle</t>
  </si>
  <si>
    <t>interpretive principle</t>
  </si>
  <si>
    <t>State of Palestine</t>
  </si>
  <si>
    <t>Non-UN entity</t>
  </si>
  <si>
    <t>2003 Amended Basic Law (rev. 2005); operative</t>
  </si>
  <si>
    <t>N(no general)</t>
  </si>
  <si>
    <t>detainees treated preserving dignity; no torture</t>
  </si>
  <si>
    <t>'dignity of the judiciary' = false positive; no Leg. Council since 2007</t>
  </si>
  <si>
    <t>Holy See / Vatican City</t>
  </si>
  <si>
    <t>Fundamental Law in force 7 Jun 2023; in force</t>
  </si>
  <si>
    <t>N(instrument)</t>
  </si>
  <si>
    <t>no dignity clause in the 2023 Fundamental Law</t>
  </si>
  <si>
    <t>vatican.va (Fundamental Law 2023)</t>
  </si>
  <si>
    <t>doctrine-level Tier D via Dignitas Infinita 2024</t>
  </si>
  <si>
    <t>Kosovo</t>
  </si>
  <si>
    <t>2008 rev.2016; in force</t>
  </si>
  <si>
    <t>human dignity is inviolable; basis of all rights</t>
  </si>
  <si>
    <t>Art. 144(3): heightened / special amendment procedure for the rights set; dignity provision located within the protected set (Art. 23)</t>
  </si>
  <si>
    <t>constituteproject.org/Kosovo_2016; gjk-ks.org</t>
  </si>
  <si>
    <t>Art.56 non-derogable | (v-T) basis: B (Art. 144(3))</t>
  </si>
  <si>
    <t>Taiwan (ROC)</t>
  </si>
  <si>
    <t>1947 Const. + Additional Articles (rev. 2005); in force in Taiwan</t>
  </si>
  <si>
    <t>Y(sectoral)</t>
  </si>
  <si>
    <t>Add. Art. 10(6); J.Y. Interp. 603</t>
  </si>
  <si>
    <t>protect the dignity of women; dignity core value of free democracy</t>
  </si>
  <si>
    <t>Interp.603 (2005): operative context-specific clause (Add. Art. 10) plus apex-court doctrine — tier C</t>
  </si>
  <si>
    <t>SOURCE AND VERIFICATION STATUS REGISTER — ALL 197 JURISDICTIONS</t>
  </si>
  <si>
    <t>Per-jurisdiction sourcing: dignity article, dignity clause verbatim (original language + English), amendment/entrenchment provision, feature-(v) sub-basis, controlling judicial authority, source(s) / verification record, date checked, and sourcing confidence. Rows whose original-language verbatim was not reached in the five verification tranches are flagged 'original-language pending' and carry the authoritative English verbatim; none of these affects any score or tier.</t>
  </si>
  <si>
    <t>Dignity article(s)</t>
  </si>
  <si>
    <t>Dignity clause — original language (verbatim where reached)</t>
  </si>
  <si>
    <t>Dignity clause — English (verbatim where quoted; coded summary otherwise)</t>
  </si>
  <si>
    <t>Amendment / entrenchment article</t>
  </si>
  <si>
    <t>Entrenchment / no-diminution text (verbatim)</t>
  </si>
  <si>
    <t>Feature (v) sub-basis</t>
  </si>
  <si>
    <t>Controlling judicial authority</t>
  </si>
  <si>
    <t>Source last checked / record build date</t>
  </si>
  <si>
    <t>Sourcing confidence</t>
  </si>
  <si>
    <t>[original-language pending — English/authoritative clause carried; per cited official or authoritative source]</t>
  </si>
  <si>
    <t>Art. 223(7)</t>
  </si>
  <si>
    <t>No constitutional revision may undermine: ... 7) the fundamental freedoms and the human and citizens' rights ... [Art. 223, 2020 Constitution, official Journal Officiel n. 82 of 30 Dec 2020].</t>
  </si>
  <si>
    <t>NEXUS — C (Art. 223(7))</t>
  </si>
  <si>
    <t>— (textual entrenchment; no controlling judicial authority required)</t>
  </si>
  <si>
    <t>https://www.constituteproject.org/Algeria_2020</t>
  </si>
  <si>
    <t>O Estado respeita e protege a pessoa e a dignidade humanas.</t>
  </si>
  <si>
    <t>The State shall respect and protect the human person and human dignity.</t>
  </si>
  <si>
    <t>Art. 236(a)</t>
  </si>
  <si>
    <t>Laws revising the Constitution must respect: (a) the dignity of the human person; ... (e) the essential core of rights, liberties and guarantees.</t>
  </si>
  <si>
    <t>EXPLICIT — A (Art. 236(a))</t>
  </si>
  <si>
    <t>Tribunal Constitucional de Angola</t>
  </si>
  <si>
    <t>https://www.constituteproject.org/constitution/Angola_2010</t>
  </si>
  <si>
    <t>La personne humaine est sacrée et inviolable. L'État a l'obligation absolue de la respecter et de la protéger.</t>
  </si>
  <si>
    <t>The human person is sacred and inviolable. The State has the absolute obligation to respect and protect it.</t>
  </si>
  <si>
    <t>Art. 156 (republican form only)</t>
  </si>
  <si>
    <t>La forme républicaine et la laïcité de l'État ne peuvent faire l'objet d'une révision.</t>
  </si>
  <si>
    <t>Cour constitutionnelle</t>
  </si>
  <si>
    <t>https://www.constituteproject.org/constitution/Benin_2019</t>
  </si>
  <si>
    <t>[original-language pending — English verbatim authoritative]</t>
  </si>
  <si>
    <t>The Republic of Cabo Verde ... guarantees respect for the dignity of the human person.</t>
  </si>
  <si>
    <t>revision material-limits clause</t>
  </si>
  <si>
    <t>Supremo Tribunal de Justiça</t>
  </si>
  <si>
    <t>https://www.constituteproject.org/constitution/Cape_Verde_1992</t>
  </si>
  <si>
    <t>La personne humaine est sacrée. L'État a l'obligation de la respecter et de la protéger.</t>
  </si>
  <si>
    <t>The human person is sacred. The State has the obligation to respect and protect it.</t>
  </si>
  <si>
    <t>Art. 220</t>
  </si>
  <si>
    <t>Any constitutional revision having as its object or effect the reduction of the rights and liberties of the person, or the reduction of the prerogatives of the provinces and decentralized territorial entities, is formally prohibited.</t>
  </si>
  <si>
    <t>NEXUS — C (Art. 220)</t>
  </si>
  <si>
    <t>https://acp.cd</t>
  </si>
  <si>
    <t>Dignity is a right for every person that may not be infringed upon. The state shall respect, guarantee and protect it.</t>
  </si>
  <si>
    <t>Art. 226</t>
  </si>
  <si>
    <t>[T]exts pertaining to ... the principles of freedom and equality ... may not be amended, unless the amendment brings more guarantees.</t>
  </si>
  <si>
    <t>Supreme Constitutional Court</t>
  </si>
  <si>
    <t>https://www.constituteproject.org/constitution/Egypt_2014</t>
  </si>
  <si>
    <t>Everyone has the right to respect for his human dignity, reputation and honour.</t>
  </si>
  <si>
    <t>Art. 105(1)</t>
  </si>
  <si>
    <t>All rights and freedoms specified in Chapter Three can be amended only when all State Councils approve the proposed amendment by a majority vote, the House of Peoples' Representatives approves it by a two-thirds majority, and the House of Federation approves it by a two-thirds majority. [Authoritative paraphrase; Art. 105(1) verbatim not captured this pass.]</t>
  </si>
  <si>
    <t>NEXUS — B (Art. 105(1))</t>
  </si>
  <si>
    <t>House of Federation</t>
  </si>
  <si>
    <t>https://www.constituteproject.org/constitution/Ethiopia_1994</t>
  </si>
  <si>
    <t>https://idea.int; faolex (2024 text)</t>
  </si>
  <si>
    <t>The dignity of all persons shall be inviolable.</t>
  </si>
  <si>
    <t>Art. 290(1)(d) + (4)</t>
  </si>
  <si>
    <t>Art. 290(1): 'This article applies to the amendment of the following provisions ... referred to as entrenched provisions: ... (d) Fundamental Human Rights and Freedoms: Chapter 5' [which contains Art. 15 dignity]. Art. 290(4): After the bill has been read the first time in Parliament it shall not be proceeded with further unless it has been submitted to a referendum held throughout Ghana and at least forty percent of the persons entitled to vote, voted at the referendum and at least seventy-five percent of the persons who voted cast their votes in favour of the passing of the bill.</t>
  </si>
  <si>
    <t>NEXUS — B (Art. 290(1)(d) + (4))</t>
  </si>
  <si>
    <t>Supreme Court (Tuffuor; Asare)</t>
  </si>
  <si>
    <t>https://wipo.int/wipolex/en/legislation/details/9414</t>
  </si>
  <si>
    <t>Title I/II</t>
  </si>
  <si>
    <t>Material limits on revision include the rights, freedoms and guarantees of citizens (Art. 130(e)) and the fundamental rights of workers (Art. 130(f)).</t>
  </si>
  <si>
    <t>Art. 130(e)-(f)</t>
  </si>
  <si>
    <t>https://icla.up.ac.za (Loureiro Bastos country report)</t>
  </si>
  <si>
    <t>Art. 255(1)</t>
  </si>
  <si>
    <t>A proposed amendment to this Constitution shall be ... approved ... by a referendum, if the amendment relates to any of the following matters ... (e) the Bill of Rights ...</t>
  </si>
  <si>
    <t>NEXUS — B (Art. 255(1))</t>
  </si>
  <si>
    <t>https://klrc.go.ke (official)</t>
  </si>
  <si>
    <t>Il ne peut être porté atteinte à l'intégrité physique ou morale de quiconque ... ni à sa dignité.</t>
  </si>
  <si>
    <t>Art. 175</t>
  </si>
  <si>
    <t>No revision may infringe the provisions relative to the Muslim religion, on the monarchic form of the State, on the democratic choice of the Nation or on those acquired in matters of freedoms and of fundamental rights inscribed in this Constitution. [AR: لايحقّ أن تتناول المراجعة... وبالمكتسبات في مجال الحريات والحقوق الأساسية المنصوص عليها في هذا الدّستور.]</t>
  </si>
  <si>
    <t>NEXUS — C (Art. 175)</t>
  </si>
  <si>
    <t>Cour Constitutionnelle</t>
  </si>
  <si>
    <t>https://www.constituteproject.org/constitution/Morocco_2011</t>
  </si>
  <si>
    <t>A República de Moçambique solidariza-se com a luta dos povos ... pela unidade, liberdade, dignidade ...</t>
  </si>
  <si>
    <t>The Republic of Mozambique stands in solidarity with the struggle of peoples ... for unity, freedom, dignity ...</t>
  </si>
  <si>
    <t>Art. 292(d)</t>
  </si>
  <si>
    <t>The constitutional revision laws must respect: ... (d) the fundamental rights, liberties and guarantees ... (2) Amendments to these matters are obligatorily subject to a referendum.</t>
  </si>
  <si>
    <t>NEXUS — A (Art. 292(d))</t>
  </si>
  <si>
    <t>Conselho Constitucional</t>
  </si>
  <si>
    <t>https://faolex.fao.org/docs/pdf/moz117331POR.pdf</t>
  </si>
  <si>
    <t>Art. 131</t>
  </si>
  <si>
    <t>No repeal or amendment of any of the provisions of Chapter 3 hereof, in so far as such repeal or amendment diminishes or detracts from the fundamental rights and freedoms contained and defined in that Chapter, shall be permissible under this Constitution, and no such purported repeal or amendment shall be valid or have any force or effect.</t>
  </si>
  <si>
    <t>NEXUS — C (Art. 131)</t>
  </si>
  <si>
    <t>https://lac.org.na (Constitution)</t>
  </si>
  <si>
    <t>Every individual is entitled to respect for the dignity of his person, and accordingly no person shall be subject to torture or to inhuman or degrading treatment.</t>
  </si>
  <si>
    <t>s. 9(3)</t>
  </si>
  <si>
    <t>An Act of the National Assembly for the purpose of altering the provisions of this section, section 8 or Chapter IV of this Constitution shall not be passed ... unless the proposal is approved by the votes of not less than four-fifths majority of all the members of each House, and also approved by resolution of the House of Assembly of not less than two-thirds of all States.</t>
  </si>
  <si>
    <t>NEXUS — B (s. 9(3))</t>
  </si>
  <si>
    <t>Supreme Court of Nigeria</t>
  </si>
  <si>
    <t>https://www.constituteproject.org/constitution/Nigeria_2011</t>
  </si>
  <si>
    <t>Ikiremwamuntu ni ikimuntu kandi ntagishobora guhungabanywa. Leta ifite inshingano yo kukubaha, kukirengera no kucyubahiriza.</t>
  </si>
  <si>
    <t>A human being is sacred and inviolable. The State has the obligation to respect, protect and defend the human being.</t>
  </si>
  <si>
    <t>Art. 175 (republican form only)</t>
  </si>
  <si>
    <t>[Eternity covers the republican form of government and term limits, not dignity.]</t>
  </si>
  <si>
    <t>Supreme Court of Rwanda</t>
  </si>
  <si>
    <t>https://www.constituteproject.org/constitution/Rwanda_2015</t>
  </si>
  <si>
    <t>Preamble; Part II</t>
  </si>
  <si>
    <t>... pela reafirmação da sua dignidade humana e personalidade africana ...</t>
  </si>
  <si>
    <t>... by the reaffirmation of its human dignity and African personality ...</t>
  </si>
  <si>
    <t>Art. 154</t>
  </si>
  <si>
    <t>Limites materiais da revisão [refs direitos, liberdades e garantias].</t>
  </si>
  <si>
    <t>Tribunal Constitucional</t>
  </si>
  <si>
    <t>https://wipo.int/wipolex/en/legislation/details/5830</t>
  </si>
  <si>
    <t>La personne humaine est sacrée. Elle est inviolable. L'État a l'obligation de la respecter et de la protéger.</t>
  </si>
  <si>
    <t>The human person is sacred. It is inviolable. The State has the obligation to respect and protect it.</t>
  </si>
  <si>
    <t>Art. 103 (republican form only)</t>
  </si>
  <si>
    <t>La forme républicaine de l'État ne peut faire l'objet d'une révision.</t>
  </si>
  <si>
    <t>Conseil constitutionnel</t>
  </si>
  <si>
    <t>https://www.constituteproject.org/constitution/Senegal_2016</t>
  </si>
  <si>
    <t>Everyone has inherent dignity and the right to have their dignity respected and protected.</t>
  </si>
  <si>
    <t>s. 74(1) &amp; 74(2)</t>
  </si>
  <si>
    <t>[s. 74(1)] Section 1 and this subsection may be amended by a Bill passed by the National Assembly, with a supporting vote of at least 75 per cent of its members; and the National Council of Provinces, with a supporting vote of at least six provinces. [s. 74(2)] Chapter 2 may be amended by a Bill passed by the National Assembly, with a supporting vote of at least two thirds of its members; and the National Council of Provinces, with a supporting vote of at least six provinces.</t>
  </si>
  <si>
    <t>EXPLICIT — B (s. 74(1) &amp; 74(2))</t>
  </si>
  <si>
    <t>Constitutional Court (S v Makwanyane 1995; Dawood 2000)</t>
  </si>
  <si>
    <t>https://justice.gov.za/legislation/constitution</t>
  </si>
  <si>
    <t>https://kas.de (2022 text translation)</t>
  </si>
  <si>
    <t>s. 51</t>
  </si>
  <si>
    <t>Every person has inherent dignity in their private and public life, and the right to have that dignity respected and protected.</t>
  </si>
  <si>
    <t>s. 328(6)</t>
  </si>
  <si>
    <t>An amendment to Chapter 4 (the Declaration of Rights) must be passed by two-thirds of the members of the National Assembly and the Senate, and must be submitted to a national referendum.</t>
  </si>
  <si>
    <t>NEXUS — B (s. 328(6))</t>
  </si>
  <si>
    <t>Constitutional Court (Gonese; Mupungu)</t>
  </si>
  <si>
    <t>https://wipo.int/wipolex/en/text/500640</t>
  </si>
  <si>
    <t>Մարդը բարձրագույն արժեք է։ Մարդու անօտարելի արժանապատվությունն իր իրավունքների և ազատությունների անքակտելի հիմքն է։</t>
  </si>
  <si>
    <t>The human being shall be the highest value. The inalienable dignity of the human being shall constitute the integral basis of his rights and freedoms.</t>
  </si>
  <si>
    <t>Art. 203</t>
  </si>
  <si>
    <t>Articles 1, 2, 3 and 203 of the Constitution shall not be subject to amendment.</t>
  </si>
  <si>
    <t>EXPLICIT — A (Art. 203)</t>
  </si>
  <si>
    <t>Constitutional Court of Armenia</t>
  </si>
  <si>
    <t>https://president.am/en/constitution-2015</t>
  </si>
  <si>
    <t>https://bdlaws.minlaw.gov.bd (official)</t>
  </si>
  <si>
    <t>ច្បាប់ធានាការពារសិទ្ធិមនុស្ស ...</t>
  </si>
  <si>
    <t>The law guarantees there shall be no physical abuse against any individual; the dignity of citizens is protected.</t>
  </si>
  <si>
    <t>Art. 153 (republican form only)</t>
  </si>
  <si>
    <t>[Eternity covers the regime of liberal democracy and constitutional monarchy, not dignity.]</t>
  </si>
  <si>
    <t>Constitutional Council</t>
  </si>
  <si>
    <t>https://www.constituteproject.org/constitution/Cambodia_2008</t>
  </si>
  <si>
    <t>https://gov.cn (official English)</t>
  </si>
  <si>
    <t>https://www.constituteproject.org/Georgia_2018</t>
  </si>
  <si>
    <t>Preamble; Art. 21</t>
  </si>
  <si>
    <t>To assure the dignity of the individual (Preamble); life and personal liberty (Art. 21), read to include dignity.</t>
  </si>
  <si>
    <t>Art. 368 (basic-structure)</t>
  </si>
  <si>
    <t>No textual limit; the basic-structure doctrine (Kesavananda 1973) bars amendments destroying the core, incl. dignity.</t>
  </si>
  <si>
    <t>JUDICIAL (v-F; unscored)</t>
  </si>
  <si>
    <t>Supreme Court (Kesavananda; Minerva Mills; Puttaswamy)</t>
  </si>
  <si>
    <t>https://www.constituteproject.org/constitution/India_2015</t>
  </si>
  <si>
    <t>https://knesset.gov.il (Basic Law)</t>
  </si>
  <si>
    <t>https://ndl.go.jp (official)</t>
  </si>
  <si>
    <t>https://adilet.zan.kz / akorda.kz (official)</t>
  </si>
  <si>
    <t>Art. 116(2)</t>
  </si>
  <si>
    <t>Amendments and additions to the provisions of sections 1, 2 and 5 of the Constitution may be adopted at the initiative of at least 300,000 voters or the President or two-thirds of the total number of deputies of the Jogorku Kenesh at a referendum called by the President. [Art. 116(3): amendments to sections 3 and 4 may be adopted by the Jogorku Kenesh alone.]</t>
  </si>
  <si>
    <t>NEXUS — B (Art. 116(2))</t>
  </si>
  <si>
    <t>https://legislationline.org (OSCE/ODIHR 2021)</t>
  </si>
  <si>
    <t>https://www.constituteproject.org/Nepal_2016</t>
  </si>
  <si>
    <t>https://www.constituteproject.org/Pakistan_2018</t>
  </si>
  <si>
    <t>https://law.go.kr (official English)</t>
  </si>
  <si>
    <t>https://www.constituteproject.org/Tajikistan_2016</t>
  </si>
  <si>
    <t>https://timor-leste.gov.tl (official)</t>
  </si>
  <si>
    <t>https://anayasa.gov.tr (official English)</t>
  </si>
  <si>
    <t>https://constitution.uz/en (official 2023)</t>
  </si>
  <si>
    <t>Die Würde des Menschen ist unantastbar. Sie zu achten und zu schützen ist Verpflichtung aller staatlichen Gewalt.</t>
  </si>
  <si>
    <t>Human dignity shall be inviolable. To respect and protect it shall be the duty of all state authority.</t>
  </si>
  <si>
    <t>Art. 79(3)</t>
  </si>
  <si>
    <t>Amendments to this Basic Law affecting ... the principles laid down in Articles 1 and 20 shall be inadmissible.</t>
  </si>
  <si>
    <t>EXPLICIT — A (Art. 79(3))</t>
  </si>
  <si>
    <t>BVerfG (Südweststaat; Lüth; Aviation Security Act 1 BvR 357/05)</t>
  </si>
  <si>
    <t>https://gesetze-im-internet.de/gg</t>
  </si>
  <si>
    <t>Art. 235(6)</t>
  </si>
  <si>
    <t>If a bill to amend the Constitution relates to the provisions of Chapters I, II or XII, the subjects specified in para. 1 may require, within 45 days of the adoption of the bill by the Senate, the holding of a confirmatory referendum.</t>
  </si>
  <si>
    <t>NEXUS — B (Art. 235(6))</t>
  </si>
  <si>
    <t>https://sejm.gov.pl (official English)</t>
  </si>
  <si>
    <t>https://hunconcourt.hu (Fundamental Law, official)</t>
  </si>
  <si>
    <t>Portugal é uma República soberana, baseada na dignidade da pessoa humana e na vontade popular.</t>
  </si>
  <si>
    <t>Portugal is a sovereign Republic, based on the dignity of the human person and the will of the people.</t>
  </si>
  <si>
    <t>Art. 288(d)</t>
  </si>
  <si>
    <t>As leis de revisão constitucional têm de respeitar ... os direitos, liberdades e garantias dos cidadãos.</t>
  </si>
  <si>
    <t>https://parlamento.pt</t>
  </si>
  <si>
    <t>https://boe.es (official)</t>
  </si>
  <si>
    <t>Tutti i cittadini hanno pari dignità sociale e sono eguali davanti alla legge.</t>
  </si>
  <si>
    <t>All citizens have equal social dignity and are equal before the law.</t>
  </si>
  <si>
    <t>Corte cost. 1146/1988</t>
  </si>
  <si>
    <t>[The supreme principles of the constitutional order, including inviolable human rights, cannot be subverted even by constitutional revision.]</t>
  </si>
  <si>
    <t>Corte costituzionale (1146/1988)</t>
  </si>
  <si>
    <t>https://cortecostituzionale.it</t>
  </si>
  <si>
    <t>Art. 110(1)</t>
  </si>
  <si>
    <t>The provisions of the Constitution shall be subject to revision with the exception of those which determine the form of government as a Parliamentary Republic and those of articles 2 paragraph 1, 4 paragraphs 1, 4 and 7, 5 paragraphs 1 and 3, 13 paragraph 1, and 26.</t>
  </si>
  <si>
    <t>EXPLICIT — A (Art. 110(1))</t>
  </si>
  <si>
    <t>https://hellenicparliament.gr (official English)</t>
  </si>
  <si>
    <t>Art. 135</t>
  </si>
  <si>
    <t>The provisions of Chapters 1, 2 and 9 of the Constitution of the Russian Federation may not be revised by the Federal Assembly. In the event a proposal to revise any provisions in Chapters 1, 2 and 9 ... shall be supported by three-fifths of the total number of deputies of the Federation Council and the State Duma, a Constitutional Assembly shall be convened.</t>
  </si>
  <si>
    <t>NEXUS — B (Art. 135)</t>
  </si>
  <si>
    <t>https://constitution.ru (official English)</t>
  </si>
  <si>
    <t>https://conseil-constitutionnel.fr</t>
  </si>
  <si>
    <t>https://legilux.public.lu (2023 revision); Venice Commission</t>
  </si>
  <si>
    <t>... demnitatea omului ... reprezintă valori supreme ... şi sunt garantate.</t>
  </si>
  <si>
    <t>... human dignity ... shall represent supreme values ... and shall be guaranteed.</t>
  </si>
  <si>
    <t>Art. 152(2)</t>
  </si>
  <si>
    <t>No revision shall be made if it results in the suppression of the citizens' fundamental rights and freedoms, or of the safeguards thereof.</t>
  </si>
  <si>
    <t>Curtea Constituţională</t>
  </si>
  <si>
    <t>https://www.constituteproject.org/constitution/Romania_2003</t>
  </si>
  <si>
    <t>... human dignity, the rights and freedoms of citizens ... represent supreme values and shall be guaranteed.</t>
  </si>
  <si>
    <t>Art. 142(2)</t>
  </si>
  <si>
    <t>No revision shall be made if it results in the suppression of the fundamental rights and freedoms of citizens or of the safeguards thereof.</t>
  </si>
  <si>
    <t>https://www.constituteproject.org/constitution/Moldova_2016</t>
  </si>
  <si>
    <t>Art. 203(7)</t>
  </si>
  <si>
    <t>The National Assembly shall be obliged to put forward the act on amending the Constitution in the republic referendum to have it endorsed, in cases when the amendment of the Constitution pertains to the preamble of the Constitution, principles of the Constitution, human and minority rights and freedoms, the system of authority, ... or the proceedings of amending the Constitution.</t>
  </si>
  <si>
    <t>NEXUS — B (Art. 203(7))</t>
  </si>
  <si>
    <t>https://www.constituteproject.org/Serbia_2006</t>
  </si>
  <si>
    <t>Art. 1, Charter</t>
  </si>
  <si>
    <t>Lidé jsou svobodní a rovní v důstojnosti i v právech.</t>
  </si>
  <si>
    <t>People are free and equal in dignity and in rights.</t>
  </si>
  <si>
    <t>Art. 9(2)</t>
  </si>
  <si>
    <t>Any changes in the essential requirements for a democratic state governed by the rule of law are impermissible.</t>
  </si>
  <si>
    <t>Ústavní soud (Pl. ÚS 27/09)</t>
  </si>
  <si>
    <t>https://www.constituteproject.org/constitution/Czech_Republic_2013</t>
  </si>
  <si>
    <t>https://www.constituteproject.org/Macedonia_2011</t>
  </si>
  <si>
    <t>Art. 157</t>
  </si>
  <si>
    <t>The Constitution of Ukraine shall not be amended, if the amendments foresee the abolition or restriction of human and citizen's rights and freedoms, or if they are oriented toward the liquidation of the independence or violation of the territorial indivisibility of Ukraine.</t>
  </si>
  <si>
    <t>NEXUS — C (Art. 157)</t>
  </si>
  <si>
    <t>https://rm.coe.int (Venice Commission English)</t>
  </si>
  <si>
    <t>none (federal); state clauses</t>
  </si>
  <si>
    <t>No federal dignity clause. State: 'The dignity of the human being is inviolable' (Montana Art. II §4; Puerto Rico Art. II §1).</t>
  </si>
  <si>
    <t>Article V</t>
  </si>
  <si>
    <t>Equal suffrage in the Senate is the only entrenched matter; no dignity/rights eternity clause.</t>
  </si>
  <si>
    <t>U.S. Supreme Court (Eighth/Fourteenth-Amendment gloss)</t>
  </si>
  <si>
    <t>https://archives.gov; umt.edu/montana-constitution</t>
  </si>
  <si>
    <t>La dignidad humana es el valor supremo que sustenta el reconocimiento y ejercicio de los derechos y deberes.</t>
  </si>
  <si>
    <t>Human dignity is the supreme value that underpins the recognition and exercise of rights and duties.</t>
  </si>
  <si>
    <t>Arts. 226 &amp; 228</t>
  </si>
  <si>
    <t>La Constitucion solo puede ser reformada por la ANPP mediante acuerdo adoptado por una mayoria no inferior a las dos terceras partes (Art. 226). Cuando la reforma se refiere a los derechos, deberes y garantias constitucionales, requiere ademas la ratificacion por referendo (procedimiento agravado, Arts. 227-228). [Referendum-for-rights trigger corroborated; exact Art. 228 verbatim not captured this pass.]</t>
  </si>
  <si>
    <t>NEXUS — B (Arts. 226 &amp; 228)</t>
  </si>
  <si>
    <t>Tribunal Supremo Popular</t>
  </si>
  <si>
    <t>https://www.constituteproject.org/constitution/Cuba_2019?lang=es</t>
  </si>
  <si>
    <t>https://www.constituteproject.org/Dominican_Republic_2015</t>
  </si>
  <si>
    <t>Art. 278</t>
  </si>
  <si>
    <t>Para reformar este o cualquier articulo de los contenidos en el Capitulo I del Titulo II de esta Constitucion, es indispensable que el Congreso de la Republica, con el voto afirmativo de las dos terceras partes de los miembros que lo integran, convoque a una Asamblea Nacional Constituyente.</t>
  </si>
  <si>
    <t>NEXUS — B (Art. 278)</t>
  </si>
  <si>
    <t>Constitute Project (full text); IAJ regional verification report ; https://guatemala.justia.com ; constituteproject.org/constitution/Guatemala_1993 ; pdba.georgetown.edu ; oj.gob.gt</t>
  </si>
  <si>
    <t>https://tsc.gob.hn / poderjudicial.gob.hn (official)</t>
  </si>
  <si>
    <t>Title IV</t>
  </si>
  <si>
    <t>[Fundamental-rights catalogue; dignity protected through the catalogue and the Sala's jurisprudence.]</t>
  </si>
  <si>
    <t>Arts. 195/196</t>
  </si>
  <si>
    <t>La Asamblea Legislativa no puede reducir, amputar, eliminar, ni limitar derechos y garantías fundamentales [Sala Const. 2771-2003].</t>
  </si>
  <si>
    <t>Sala Constitucional (2771-2003)</t>
  </si>
  <si>
    <t>https://asamblea.go.cr</t>
  </si>
  <si>
    <t>https://stf.jus.br (official translation)</t>
  </si>
  <si>
    <t>Las personas nacen libres e iguales en dignidad y derechos.</t>
  </si>
  <si>
    <t>Persons are born free and equal in dignity and rights.</t>
  </si>
  <si>
    <t>Art. 127, inc. 2</t>
  </si>
  <si>
    <t>El proyecto de reforma necesitara para ser aprobado en cada Camara el voto conforme de las tres quintas partes de los diputados y senadores en ejercicio. Si la reforma recayere sobre los capitulos I, III, VIII, XI, XII o XV, necesitara, en cada Camara, la aprobacion de las dos terceras partes de los diputados y senadores en ejercicio.</t>
  </si>
  <si>
    <t>NEXUS — B (Art. 127, inc. 2)</t>
  </si>
  <si>
    <t>https://senado.cl</t>
  </si>
  <si>
    <t>Colombia es un Estado social de derecho ... fundada en el respeto de la dignidad humana.</t>
  </si>
  <si>
    <t>Colombia is a social state under the rule of law ... founded on respect for human dignity.</t>
  </si>
  <si>
    <t>Art. 377</t>
  </si>
  <si>
    <t>[Reforms to Title II rights chapters may be submitted to referendum.]</t>
  </si>
  <si>
    <t>Corte Constitucional (T-881/2002)</t>
  </si>
  <si>
    <t>https://www.constituteproject.org/constitution/Colombia_2015</t>
  </si>
  <si>
    <t>https://www.constituteproject.org/Peru_2021</t>
  </si>
  <si>
    <t>Art. 441</t>
  </si>
  <si>
    <t>Ninguna enmienda podra modificar la estructura fundamental del texto constitucional, o el caracter y elementos constitutivos del Estado, ni establecer restricciones a los derechos y garantias, ni tampoco modificar el procedimiento de reforma de la Constitucion.</t>
  </si>
  <si>
    <t>NEXUS — C (Art. 441)</t>
  </si>
  <si>
    <t>Constitute Project (full text); IAJ regional verification report ; https://oas.org/juridico/pdfs/mesicic4_ecu_const.pdf ; fao.org/faolex LEX-FAOC127389 ; constituteproject.org/constitution/Ecuador_2021</t>
  </si>
  <si>
    <t>La dignidad y la libertad de la persona son inviolables. Respetarlas y protegerlas es deber primordial del Estado.</t>
  </si>
  <si>
    <t>The dignity and freedom of persons are inviolable. Respecting and protecting them is the primary duty of the State.</t>
  </si>
  <si>
    <t>Art. 411(I)</t>
  </si>
  <si>
    <t>La reforma total de la Constitucion, o aquella que afecte a sus bases fundamentales, a los derechos, deberes y garantias, o a la primacia y reforma de la Constitucion, tendra lugar a traves de una Asamblea Constituyente originaria plenipotenciaria, activada por voluntad popular mediante referendo.</t>
  </si>
  <si>
    <t>NEXUS — B (Art. 411(I))</t>
  </si>
  <si>
    <t>Tribunal Constitucional Plurinacional</t>
  </si>
  <si>
    <t>https://www.constituteproject.org/constitution/Bolivia_2009</t>
  </si>
  <si>
    <t>Art. 1; Preamble</t>
  </si>
  <si>
    <t>... fundada en el reconocimiento de la dignidad humana.</t>
  </si>
  <si>
    <t>... founded on the recognition of human dignity.</t>
  </si>
  <si>
    <t>Art. 290</t>
  </si>
  <si>
    <t>No se utilizará el procedimiento de la enmienda, sino el de la reforma, para ... los Capítulos I, II, III y IV del Título II, de la Parte I.</t>
  </si>
  <si>
    <t>Corte Suprema de Justicia</t>
  </si>
  <si>
    <t>https://bacn.gov.py</t>
  </si>
  <si>
    <t>لا يجوز إخضاع أحد لأي إكراه أو تعذيب، ويعامل المتهمون وسائر المحرومين من حرياتهم معاملة لائقة</t>
  </si>
  <si>
    <t>Detainees ... shall be treated humanely, preserving their dignity (Art. 13). 'Dignity of the judiciary' is a FALSE POSITIVE, not a general clause.</t>
  </si>
  <si>
    <t>general provisions</t>
  </si>
  <si>
    <t>No dignity/rights eternity clause.</t>
  </si>
  <si>
    <t>https://palestinianbasiclaw.org</t>
  </si>
  <si>
    <t>none</t>
  </si>
  <si>
    <t>The 2023 Fundamental Law contains no dignity clause; doctrine via Dignitas Infinita (2024): 'Every human person possesses an infinite dignity ...'</t>
  </si>
  <si>
    <t>Dicastery for the Doctrine of the Faith</t>
  </si>
  <si>
    <t>https://vatican.va</t>
  </si>
  <si>
    <t>Human dignity is inviolable and is the basis of all human rights and freedoms.</t>
  </si>
  <si>
    <t>Art. 144(3)</t>
  </si>
  <si>
    <t>The President of the Assembly refers the proposed constitutional amendments to the Constitutional Court prior to their adoption in the Assembly, in order to ascertain whether the proposed amendments diminish the rights and freedoms set forth in Chapter II [Fundamental Rights and Freedoms] of the Constitution.</t>
  </si>
  <si>
    <t>NEXUS — B (Art. 144(3))</t>
  </si>
  <si>
    <t>Constitutional Court of Kosovo</t>
  </si>
  <si>
    <t>https://www.constituteproject.org/constitution/Kosovo_2016</t>
  </si>
  <si>
    <t>TIER, SCORE &amp; REGION SUMMARY</t>
  </si>
  <si>
    <t>Live COUNTIF/COUNTA over the Global Map (Tier col V, score col U, confidence col X, region col C, operational status col E).</t>
  </si>
  <si>
    <t>Jurisdictions</t>
  </si>
  <si>
    <t>Textual feature score</t>
  </si>
  <si>
    <t>Count</t>
  </si>
  <si>
    <t>A — Foundational / inviolable supreme norm</t>
  </si>
  <si>
    <t>score 0</t>
  </si>
  <si>
    <t>B — General justiciable right / value / objective</t>
  </si>
  <si>
    <t>score 1</t>
  </si>
  <si>
    <t>C — Preambular or context-specific</t>
  </si>
  <si>
    <t>score 2</t>
  </si>
  <si>
    <t>D — No general clause; dignity via courts/treaties/common law</t>
  </si>
  <si>
    <t>score 3</t>
  </si>
  <si>
    <t>E — No national-level dignity norm located / non-operative</t>
  </si>
  <si>
    <t>score 4</t>
  </si>
  <si>
    <t>Total rows</t>
  </si>
  <si>
    <t>score 5</t>
  </si>
  <si>
    <t>GERMAN-MODEL BENCHMARK (Basic Law Art. 1)</t>
  </si>
  <si>
    <t>Five textual features (i–iv, v-T), one point each; the textual feature score is their sum. Germany scores 5/5 and is shown as the paradigm reference, not as the measure others are scored against.</t>
  </si>
  <si>
    <t>Feature</t>
  </si>
  <si>
    <t>Meaning</t>
  </si>
  <si>
    <t>(i) Foundational placement</t>
  </si>
  <si>
    <t>Dignity sits in a foundational / first-article / founding-values position.</t>
  </si>
  <si>
    <t>(ii) Express inviolability</t>
  </si>
  <si>
    <t>The clause expressly declares dignity inviolable / sacred / a supreme value.</t>
  </si>
  <si>
    <t>(iii) Respect-and-protect duty</t>
  </si>
  <si>
    <t>An express duty on the State to BOTH respect AND protect dignity.</t>
  </si>
  <si>
    <t>(iv) Direct justiciability</t>
  </si>
  <si>
    <t>Directly invocable / enforced as a binding norm by a constitutional or apex court.</t>
  </si>
  <si>
    <t>(v) Special entrenchment (strict)</t>
  </si>
  <si>
    <t>Awarded ONLY for a genuine eternity clause covering dignity, a rights-chapter-specific heightened procedure beyond the ordinary route, or a no-retrogression bar covering dignity. Ordinary heightened amendment does NOT qualify.</t>
  </si>
  <si>
    <t>TEXTUAL-ENTRENCHMENT VERIFICATION AUDIT — CURRENTLY CODED JURISDICTIONS (2026-06-27)</t>
  </si>
  <si>
    <t>This sheet records the jurisdictions CURRENTLY CODED (v-T)=1 (textual entrenchment of dignity) under the workbook's STRICT textual test: dignity must be expressly NAMED in the entrenchment clause, be the EXACT protected article, or sit PHYSICALLY INSIDE the expressly protected chapter. Rows whose dignity is only a founding value outside the protected set, or which lack an express textual dignity clause, were moved to (v-T)=0 / UNRESOLVED in v11.2 (Portugal, Romania, Moldova, Cabo Verde, Sao Tome and Principe), with the interpretive bridge preserved in the Global Map Notes and eligible for (v-F) only on controlling apex authority. Two 2026-06-27 passes (official gazettes / consolidated texts first; authoritative repositories as a labelled fallback) reviewed each link and recorded the DIGNITY CLAUSE and ENTRENCHMENT CLAUSE in English. The EVIDENCE-QUALITY column states, per cell, whether the quotation is a FULL QUOTATION, an EXCERPT (ellipsized), or an AUTHORITATIVE SUMMARY; the derived totals row shows the live L1 / L2 split. Confidence and evidence quality are recorded PER ROW (not uniformly HIGH). NEXUS-CONFIDENCE is MEDIUM for THREE rows — Ecuador and Russia (dignity reached by nexus / textually weaker) and Mozambique (dignity anchored on the contextual Art. 48(6) provision, inside the Art. 292(d)-protected set) — and HIGH for the other 23. EVIDENCE QUALITY is L2 (authoritative summary) for THREE rows — Ethiopia, Cuba and Zimbabwe (e.g. Zimbabwe s. 328(5)-(6) confirmed in substance, not captured verbatim) — and L1 for the other 23. The score-5 set (Germany, Armenia, South Africa, Kosovo, Bolivia) is fully verified.</t>
  </si>
  <si>
    <t>Dignity article</t>
  </si>
  <si>
    <t>Dignity clause (English)</t>
  </si>
  <si>
    <t>Entrenchment article</t>
  </si>
  <si>
    <t>Entrenchment clause (English)</t>
  </si>
  <si>
    <t>Axis A — mechanism</t>
  </si>
  <si>
    <t>Axis B — dignity connection</t>
  </si>
  <si>
    <t>Verdict</t>
  </si>
  <si>
    <t>Nexus-verification confidence</t>
  </si>
  <si>
    <t>Evidence quality / completeness</t>
  </si>
  <si>
    <t>Source type</t>
  </si>
  <si>
    <t>Official or authoritative source (clickable)</t>
  </si>
  <si>
    <t>Every individual is entitled to respect for the dignity of his person, and accordingly no person shall be subject to torture or to inhuman or degrading treatment; ... slavery or servitude; ... forced or compulsory labour.</t>
  </si>
  <si>
    <t>SPECIAL-AMENDMENT-PROCEDURE</t>
  </si>
  <si>
    <t>INSIDE-PROTECTED-CHAPTER</t>
  </si>
  <si>
    <t>VERIFIED-YES</t>
  </si>
  <si>
    <t>L1 · Excerpt</t>
  </si>
  <si>
    <t>Authoritative translation / repository</t>
  </si>
  <si>
    <t>https://www.constituteproject.org/constitution/Nigeria_1999 ; nigeria-law.org</t>
  </si>
  <si>
    <t>Every person has inherent dignity and the right to have that dignity respected and protected.</t>
  </si>
  <si>
    <t>Official primary text</t>
  </si>
  <si>
    <t>https://klrc.go.ke ; parliament.go.ke ; constituteproject.org/constitution/Kenya_2010</t>
  </si>
  <si>
    <t>L2 · Authoritative summary</t>
  </si>
  <si>
    <t>https://www.constituteproject.org/constitution/Zimbabwe_2013 ; wipo.int/wipolex/en/text/500640</t>
  </si>
  <si>
    <t>The dignity of all persons shall be inviolable. In any judicial proceedings or in other proceedings before any organ of the State, and during the enforcement of a penalty, respect for human dignity shall be guaranteed.</t>
  </si>
  <si>
    <t>NO-RETROGRESSION</t>
  </si>
  <si>
    <t>L1 · Full quotation</t>
  </si>
  <si>
    <t>https://www.constituteproject.org/constitution/Namibia_2014 ; namiblii.org/akn/na/act/1990/constitution</t>
  </si>
  <si>
    <t>https://wipo.int/wipolex/en/legislation/details/9414 ; lawsghana.com ; constituteproject.org/constitution/Ghana_1996</t>
  </si>
  <si>
    <t>s. 1(a) (founding value) &amp; s. 10 (right)</t>
  </si>
  <si>
    <t>[s.1] The Republic of South Africa is one, sovereign, democratic state founded on the following values: (a) Human dignity, the achievement of equality and the advancement of human rights and freedoms. [s.10] Everyone has inherent dignity and the right to have their dignity respected and protected.</t>
  </si>
  <si>
    <t>EXACT-ARTICLE-PROTECTED</t>
  </si>
  <si>
    <t>https://www.constituteproject.org/constitution/South_Africa_2012 ; justice.gov.za/constitution</t>
  </si>
  <si>
    <t>Human dignity is inviolable and is the basis of all human rights and fundamental freedoms.</t>
  </si>
  <si>
    <t>https://www.constituteproject.org/constitution/Kosovo_2016 ; gjk-ks.org (KO 55/23, 2023)</t>
  </si>
  <si>
    <t>The inherent and inalienable dignity of the person shall constitute a source of freedoms and rights of persons and citizens. It shall be inviolable. The respect and protection thereof shall be the obligation of public authorities.</t>
  </si>
  <si>
    <t>https://www.constituteproject.org/constitution/Poland_1997 ; sejm.gov.pl/prawo/konst/angielski ; senat.gov.pl</t>
  </si>
  <si>
    <t>The dignity of the person shall be protected by the state. No circumstance may be used as a pretext for belittling it. No one may be subjected to torture, violence or any other harsh or humiliating treatment or punishment.</t>
  </si>
  <si>
    <t>https://www.constituteproject.org/constitution/Russia_2014 ; constitution.ru/en ; departments.bucknell.edu/russian/const</t>
  </si>
  <si>
    <t>Art. 3 (highest value) &amp; Art. 28 (right)</t>
  </si>
  <si>
    <t>[Art.3] An individual, his life and health, honour and dignity, inviolability and security shall be recognised in Ukraine as the highest social value. [Art.28] Everyone shall have the right to have his dignity respected. No one shall be subjected to torture, cruel, inhumane, or degrading treatment or punishment that violates his dignity.</t>
  </si>
  <si>
    <t>https://rm.coe.int/constitution-of-ukraine ; legislationline.org ; Venice Commission CDL-AD(2022)012</t>
  </si>
  <si>
    <t>Human dignity is inviolable and everyone shall be obliged to respect and protect it.</t>
  </si>
  <si>
    <t>https://www.constituteproject.org/constitution/Serbia_2006 ; legislationline.org ; Venice Commission CDL-AD(2007)004</t>
  </si>
  <si>
    <t>https://www.constituteproject.org/constitution/Ethiopia_1994 ; wipo.int/wipolex/en/legislation/details/7438 ; academic (Ethiopian Constitutional Law)</t>
  </si>
  <si>
    <t>Repository / database</t>
  </si>
  <si>
    <t>https://oas.org/dil/esp/constitucion_bolivia.pdf ; gacetaoficialdebolivia.gob.bo ; lexivox.org ; bolivia.justia.com ; pdba.georgetown.edu</t>
  </si>
  <si>
    <t>https://senado.cl ; chile.justia.com ; pdba.georgetown.edu ; constituteproject.org/constitution/Chile_2021</t>
  </si>
  <si>
    <t>La dignidad humana es el valor supremo que sustenta el reconocimiento y ejercicio de los derechos y deberes consagrados en la Constitucion, los tratados y las leyes.</t>
  </si>
  <si>
    <t>https://www.constituteproject.org/constitution/Cuba_2019 ; gacetaoficial.gob.cu ; juriscuba.com ; cubaproxima.org ; scielo.cl S0718-52002015000200009</t>
  </si>
  <si>
    <t>[Art.11.7] El reconocimiento de los derechos ... no excluira los demas derechos derivados de la dignidad de las personas. [Art.66.2] El derecho a una vida digna, que asegure la salud, alimentacion y nutricion, agua potable, vivienda, saneamiento ambiental, educacion, trabajo... [Art.84] ...los que sean necesarios para garantizar la dignidad del ser humano o de las comunidades, pueblos y nacionalidades. En ningun caso, la reforma de la Constitucion... atentaran contra los derechos que reconoce la Constitucion.</t>
  </si>
  <si>
    <t>https://oas.org/juridico/pdfs/mesicic4_ecu_const.pdf ; fao.org/faolex LEX-FAOC127389 ; constituteproject.org/constitution/Ecuador_2021</t>
  </si>
  <si>
    <t>En Guatemala todos los seres humanos son libres e iguales en dignidad y derechos. El hombre y la mujer, cualquiera que sea su estado civil, tienen iguales oportunidades y responsabilidades. Ninguna persona puede ser sometida a servidumbre ni a otra condicion que menoscabe su dignidad.</t>
  </si>
  <si>
    <t>https://guatemala.justia.com ; constituteproject.org/constitution/Guatemala_1993 ; pdba.georgetown.edu ; oj.gob.gt</t>
  </si>
  <si>
    <t>Art. 39</t>
  </si>
  <si>
    <t>The inviolability of the human being shall not be infringed. Any form of physical or moral violence or violation of dignity shall be prohibited and punishable by law. Torture or cruel, inhuman, or degrading treatment, including human trafficking, shall be punishable by law.</t>
  </si>
  <si>
    <t>Journal Officiel de la Republique Algerienne n. 82 (30 Dec 2020), Art. 223 (entrenchment) &amp; Art. 39 (dignity); https://joradp.dz</t>
  </si>
  <si>
    <t>The physical or moral integrity of anyone may not be infringed, in whatever circumstance that may be, and by any party that may be, public or private. No one may inflict on others, under whatever pretext there may be, cruel, inhuman, or degrading treatments or infringements of human dignity. The practice of torture, under any of its forms and by anyone, is a crime punishable by the law. [AR: ...أو مهينة أو حاطّة بالكرامة الإنسانية...]</t>
  </si>
  <si>
    <t>https://www.constituteproject.org/constitution/Morocco_2011 ; constitutions.unwomen.org/morocco (EN+AR) ; codices.coe.int</t>
  </si>
  <si>
    <t>Everyone shall have the right to privacy and to protection of honor and dignity. Human dignity in the Kyrgyz Republic is absolute and inviolable.</t>
  </si>
  <si>
    <t>https://constsot.kg/wp-content/uploads/2022/06/constitution-of-the-kyrgyz-republic.pdf (Arts. 29 &amp; 116 verbatim) ; refworld.org natlegbod/2021/en/17474</t>
  </si>
  <si>
    <t>EXPRESS-UNAMENDABILITY</t>
  </si>
  <si>
    <t>Basic Law for the Federal Republic of Germany, FAOLEX official English translation / Deutscher Bundestag; https://www.fao.org/faolex/results/details/en/c/LEX-FAOC128242/ (accessed 27 Jun 2026)</t>
  </si>
  <si>
    <t>Art. 2(1)</t>
  </si>
  <si>
    <t>Respect and protection of the value of the human being constitute the primary obligations of the State.</t>
  </si>
  <si>
    <t>Constitution of Greece, Hellenic Parliament consolidated English edition; https://www.hellenicparliament.gr/UserFiles/f3c70a23-7696-49db-9148-f24dce6a27c8/001-156%20aggliko.pdf (accessed 27 Jun 2026)</t>
  </si>
  <si>
    <t>Art. 3 (+23)</t>
  </si>
  <si>
    <t>The human being shall be the highest value in the Republic of Armenia. The inalienable dignity of the human being shall constitute the integral basis of his or her rights and freedoms. [Art. 23: Human dignity is inviolable.]</t>
  </si>
  <si>
    <t>Constitution of the Republic of Armenia (2015), Prime Minister of the Republic of Armenia; https://www.primeminister.am/en/constitution/ (accessed 27 Jun 2026)</t>
  </si>
  <si>
    <t>Angola is a sovereign and independent Republic, based on the dignity of the human person and the will of the Angolan people ... [Art. 31(2): The State respects and protects the person and human dignity.]</t>
  </si>
  <si>
    <t>MATERIAL-REVISION-LIMIT</t>
  </si>
  <si>
    <t>Constituicao da Republica de Angola 2010 (Diario da Republica I Serie n. 23, 5 Feb 2010); Tribunal Constitucional, Acordao 688/2014; https://tribunalsupremo.ao/wp-content/uploads/2018/05/constituicao-da-republica-de-angola.pdf (accessed 27 Jun 2026)</t>
  </si>
  <si>
    <t>The human person is sacred. The State has the obligation to respect and protect it. Everyone has the right to life, to physical integrity and to the free development of his personality ...</t>
  </si>
  <si>
    <t>Constitution de la RDC 2006 (rev. 2011), Journal Officiel n. special du 5 fevrier 2011; droitcongolais.info; https://www.droitcongolais.info/files/REVISION-220-CSTRDC-II.pdf (accessed 27 Jun 2026)</t>
  </si>
  <si>
    <t>Art. 48(6): O exercicio dos direitos e liberdades referidos neste artigo e regulado por lei com base nos imperativos do respeito pela Constituicao e pela dignidade da pessoa humana. (Exercise of these rights/freedoms is regulated by law respecting the Constitution and the dignity of the human person.)</t>
  </si>
  <si>
    <t>Authoritative consolidated text (2018 rev.)</t>
  </si>
  <si>
    <t>Constituicao da Republica de Mocambique 2004 (rev. 2018), Assembleia da Republica; CEDIS/NOVA consolidated; https://www.parlamento.mz/wp-content/uploads/2022/08/Constittuicao_Republica.pdf (accessed 27 Jun 2026)</t>
  </si>
  <si>
    <t>Totals (derived):</t>
  </si>
  <si>
    <t>METHODOLOGY, TIER DERIVATION, LIMITATIONS</t>
  </si>
  <si>
    <t>All 197 jurisdictions: the 193 UN member States plus the State of Palestine, the Holy See/Vatican City, Kosovo, and Taiwan.</t>
  </si>
  <si>
    <t>Two-Plane Framework</t>
  </si>
  <si>
    <t>Plane A is the universal obligation content owed by every State (including Tier E). Plane B is domestic constitutional recognition. Tier records Plane B only.</t>
  </si>
  <si>
    <t>Three separate axes</t>
  </si>
  <si>
    <t>(1) the TEXTUAL FEATURE SCORE measures the CURRENT operative text; (2) the OPERATIONAL-STATUS column records whether that text is in force (current/transitional/suspended/historical/never-implemented/contested); (3) the IAJ-ASSESSED TIER is the functional classification. These are kept in separate columns so that, e.g., a suspended once-powerful clause is not confused with a genuine textual absence.</t>
  </si>
  <si>
    <t>Seven dimensions</t>
  </si>
  <si>
    <t>Each row is coded on textual location, normative wording, duty, justiciability, derogability, entrenchment, and remedy, from the constitutional text and authoritative interpretation.</t>
  </si>
  <si>
    <t>A LIVE =SUM() formula over the five textual feature flags (i–iv, v-T). Computed in the sheet, not asserted. Range 0–5; Germany = 5. Reflects the current operative text (0 where there is no operative text; the historical classification of a suspended/abolished clause is recorded in Notes).</t>
  </si>
  <si>
    <t>Feature (v) — strict test</t>
  </si>
  <si>
    <t>Awarded ONLY for (A) an eternity clause covering the dignity provision/founding article, (B) a rights-chapter-specific heightened amendment procedure beyond the ordinary route, or (C) a no-retrogression bar on narrowing rights covering dignity. Ordinary heightened amendment (mere supermajority/referendum) does NOT qualify. See the 'Textual-Entrenchment Audit' sheet for the per-jurisdiction verdict, controlling article and evidence quality.</t>
  </si>
  <si>
    <t>Feature (v) split: (v-T) and (v-F)</t>
  </si>
  <si>
    <t>Feature (v) is recorded in TWO columns. (v-T) TEXTUAL entrenchment is the SCORED fifth feature and enters the =SUM() score. (v-F) FUNCTIONAL / JUDICIAL entrenchment is shown but UNSCORED: it flags jurisdictions whose dignity provision is shielded from the amendment power by apex-court doctrine rather than by the constitutional text (Brazil — STF ADI 939-7/DF (1993); Italy — Corte cost. 1146/1988; Czechia — Pl. ÚS 27/09; Costa Rica — Sala Const. 2003-02771; India — basic-structure doctrine). A row may therefore be (v-T)=0 / (v-F)=1. The score never counts (v-F).</t>
  </si>
  <si>
    <t>Entrenchment–dignity nexus — LEGEND</t>
  </si>
  <si>
    <t>The 'Entrenchment–dignity nexus' column states HOW the entrenchment provision reaches the dignity provision. EXPLICIT = the amendment/eternity rule names dignity or the exact dignity article (e.g. Germany Art. 79(3)→Art. 1; Armenia Art. 203→Art. 3; Greece Art. 110→Art. 2(1); South Africa s. 74(1)→s. 1 founding values). NEXUS = the entrenchment protects a rights chapter / 'rights, freedoms and guarantees' that dignity sits within (or is named by), confirmed against an official or authoritative source. Under the v11.2 strict test, founding-value-only rows (Portugal, Romania, Moldova, Cabo Verde) and rows lacking an express dignity clause (Sao Tome and Principe) are NOT counted here — they are (v-T)=0 / UNRESOLVED. JUDICIAL = the dignity-reach rests on apex-court doctrine, not the text (the (v-F) rows). NONE = the cited entrenchment does not reach the dignity provision (Colombia Art. 377, Paraguay Art. 290, Egypt Art. 226). '—' = the row carries no (v-T)/(v-F) entrenchment of dignity. The former 'NEXUS (provisional)' category is now EMPTY: the textual rows were individually verified against official or authoritative sources in the 2026-06-27 passes (full two-axis record on the 'Textual-Entrenchment Audit' sheet).</t>
  </si>
  <si>
    <t>Source levels L1 / L2 / L3 (Textual-Entrenchment Audit)</t>
  </si>
  <si>
    <t>The 26-row Textual-Entrenchment Audit grades the evidence for each entrenchment–dignity link: L1 = BOTH the dignity clause and the entrenchment clause are supported by full quotations or exact excerpts (English) from an official or authoritative constitutional source; L2 = at least one required clause rests on an authoritative summary, paraphrase or secondary reproduction (Ethiopia, Cuba and Zimbabwe); L3 = neither clause was reached verbatim (no L3 rows remain). The 'Source type' column further marks each row as an official primary text, an authoritative translation/repository (e.g. International IDEA / Constitute), or a secondary database, so the evidentiary weight is visible per row rather than flattened under one 'primary authority' label.</t>
  </si>
  <si>
    <t>Open completion items (disclosed)</t>
  </si>
  <si>
    <t>Several items remain open and are NOT represented as resolved — the original-language gap is one of several, not the only one. (1) Original-language verbatim dignity clauses: reached for 25 jurisdictions, pending for 172 (English/authoritative clause carried; no score/tier effect). (2) Source-completeness L2 on three of the verified rows (Ethiopia, Cuba, Zimbabwe: entrenchment wording is an authoritative summary, not captured verbatim). Cabo Verde's Art. 290 alinea-list gap no longer affects a scored row (Cabo Verde is now (v-T)=0 / UNRESOLVED). (3) Register-wide: entrenchment-clause verbatim and controlling-authority pinpoints are not yet populated for most of the 197 rows; several Source(s) / verification record entries are repository links (Constitute/Justia) rather than official gazettes. (4) Current-status caveats: Bangladesh Art. 7B is textually present but under an active 2024–2026 constitutional-reform process; several recently-promulgated Francophone texts await gazette confirmation. (5) The full 197-row database has not been independently gazette-verified in both languages. RESOLVED (2026-06-27): the textual-entrenchment set (strict test, 26 rows) is verified against official or authoritative sources; nexus confidence is 23 HIGH / 3 MEDIUM (Ecuador, Russia, Mozambique) and evidence quality is 23 L1 / 3 L2 (Ethiopia, Cuba, Zimbabwe), both recorded PER ROW on the Textual-Entrenchment Audit sheet (the two measures are distinct); the score-5 set is fully verified.</t>
  </si>
  <si>
    <t>An EXPERT classification — not a spreadsheet formula — derived from the textual score together with textual location and operational status, per the rule: A = score ≥ 4 OR foundational placement + inviolability + an express respect-and-protect duty / dominant apex-court force; B = operative general right / value / State objective; C = preambular-only OR operative-but-context-specific; D = no general textual clause but dignity operative via courts, incorporated treaties, or common law; E = no national-level dignity norm located, or the instrument is suspended / non-operative.</t>
  </si>
  <si>
    <t>Operational status determinative for Tier E</t>
  </si>
  <si>
    <t>A foundational clause in a suspended or never-implemented constitution yields Tier E for Plane B purposes (Afghanistan, Myanmar, Niger, Sudan, Eritrea), while its historical textual classification is preserved in Notes.</t>
  </si>
  <si>
    <t>Confidence</t>
  </si>
  <si>
    <t>Per-row HIGH/MEDIUM/LOW with the reason in Notes. HIGH = current text/article confirmed against an official or authoritative source. MEDIUM = reliable source with a translation/version/practice caveat (or a (v) verdict resting partly on court construction). LOW = sources conflict or the text was not yet examined (Guinea 2025, Mali 2023). A future edition may split confidence by dimension (dignity-text / status / justiciability / remedy / entrenchment / nexus / translation); this edition retains a single row-level rating with the limiting dimension named in Notes.</t>
  </si>
  <si>
    <t>Sources</t>
  </si>
  <si>
    <t>The Source(s) / verification record column gives the per-row source: official government / parliament / constitutional-court texts where reachable, otherwise the Constitute Project full text with the IAJ regional verification report as the verification record. Comparative scholarship (Shulztiner &amp; Carmi 62 Am. J. Comp. L. 461 (2014); Daly &amp; May, Dignity Rights Project) was used to resolve ambiguity only.</t>
  </si>
  <si>
    <t>Known limitations</t>
  </si>
  <si>
    <t>Several recently-promulgated Francophone texts (CAR 2023, Chad 2023, Gabon 2024, Guinea 2025, Mali 2023) carry article numbers from predecessor texts pending gazette confirmation; several Latin American verbatim quotations and Anglophone Caribbean / Pacific section numbers remain MEDIUM; several (v) verdicts (Honduras, Gabon, Uzbekistan) rest partly on secondary translations or court construction and are flagged MEDIUM. Algeria and Kyrgyzstan, previously MEDIUM-flagged, are upgraded to HIGH: Algeria's (v-T) rests on the express Art. 223(7) no-retrogression bar ('no constitutional amendment shall undermine ... the fundamental freedoms and the human and citizens' rights'), with Art. 39 dignity within the protected set, verbatim-confirmed (International IDEA translation; official Arabic/French not separately checked); Kyrgyzstan's Art. 116(2) referendum requirement for Section II rights was confirmed verbatim against the official text. None is expected to change a tier.</t>
  </si>
  <si>
    <t>v1.0 — publication release</t>
  </si>
  <si>
    <t>IAJ-LRV-20260626-002-PUB</t>
  </si>
  <si>
    <t>IAJ-LRV-20260626-001-PUB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</si>
</sst>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
    </font>
    <font>
      <b/>
      <sz val="13"/>
      <color rgb="FF2E75B6"/>
      <name val="Arial"/>
      <charset val="1"/>
    </font>
    <font>
      <b/>
      <sz val="22"/>
      <color rgb="FF1F3A5F"/>
      <name val="Arial"/>
      <charset val="1"/>
    </font>
    <font>
      <i/>
      <sz val="13"/>
      <color rgb="FF2E75B6"/>
      <name val="Arial"/>
      <charset val="1"/>
    </font>
    <font>
      <b/>
      <sz val="11"/>
      <color rgb="FF1F3A5F"/>
      <name val="Arial"/>
      <charset val="1"/>
    </font>
    <font>
      <sz val="11"/>
      <name val="Arial"/>
      <charset val="1"/>
    </font>
    <font>
      <i/>
      <sz val="10"/>
      <color rgb="FF555555"/>
      <name val="Arial"/>
      <charset val="1"/>
    </font>
    <font>
      <b/>
      <sz val="14"/>
      <color rgb="FF1F3A5F"/>
      <name val="Arial"/>
      <charset val="1"/>
    </font>
    <font>
      <b/>
      <sz val="10"/>
      <color rgb="FFFFFFFF"/>
      <name val="Arial"/>
      <charset val="1"/>
    </font>
    <font>
      <sz val="10"/>
      <name val="Arial"/>
      <charset val="1"/>
    </font>
    <font>
      <sz val="9"/>
      <name val="Arial"/>
      <charset val="1"/>
    </font>
    <font>
      <b/>
      <sz val="10"/>
      <color rgb="FF1F3A5F"/>
      <name val="Arial"/>
      <charset val="1"/>
    </font>
    <font>
      <b/>
      <sz val="10"/>
      <color rgb="FF2E75B6"/>
      <name val="Arial"/>
      <charset val="1"/>
    </font>
    <font>
      <b/>
      <sz val="9"/>
      <color rgb="FF1E7A33"/>
      <name val="Arial"/>
      <charset val="1"/>
    </font>
    <font>
      <b/>
      <sz val="10"/>
      <color rgb="FF1E7A33"/>
      <name val="Arial"/>
      <charset val="1"/>
    </font>
    <font>
      <b/>
      <sz val="10"/>
      <color rgb="FF7A4FA0"/>
      <name val="Arial"/>
      <charset val="1"/>
    </font>
    <font>
      <b/>
      <sz val="9"/>
      <color rgb="FF9C2B2B"/>
      <name val="Arial"/>
      <charset val="1"/>
    </font>
    <font>
      <b/>
      <sz val="10"/>
      <color rgb="FFB07A00"/>
      <name val="Arial"/>
      <charset val="1"/>
    </font>
    <font>
      <b/>
      <sz val="10"/>
      <color rgb="FF9C2B2B"/>
      <name val="Arial"/>
      <charset val="1"/>
    </font>
    <font>
      <i/>
      <sz val="9"/>
      <color rgb="FF9C2B2B"/>
      <name val="Arial"/>
      <charset val="1"/>
    </font>
    <font>
      <u/>
      <sz val="9"/>
      <color rgb="FF0563C1"/>
      <name val="Arial"/>
      <charset val="1"/>
    </font>
    <font>
      <b/>
      <sz val="11"/>
      <name val="Arial"/>
      <charset val="1"/>
    </font>
    <font>
      <b/>
      <sz val="11"/>
      <color rgb="FF2E75B6"/>
      <name val="Arial"/>
      <charset val="1"/>
    </font>
    <font>
      <b/>
      <sz val="13"/>
      <color rgb="FF1F3A5F"/>
      <name val="Arial"/>
      <charset val="1"/>
    </font>
    <font>
      <b/>
      <sz val="9"/>
      <color rgb="FFB07A00"/>
      <name val="Arial"/>
      <charset val="1"/>
    </font>
    <font>
      <b/>
      <sz val="9"/>
      <color rgb="FF1F3A5F"/>
      <name val="Arial"/>
      <charset val="1"/>
    </font>
    <font>
      <b/>
      <sz val="9"/>
      <color rgb="FF2E75B6"/>
      <name val="Arial"/>
      <charset val="1"/>
    </font>
  </fonts>
  <fills count="5">
    <fill>
      <patternFill patternType="none"/>
    </fill>
    <fill>
      <patternFill patternType="gray125"/>
    </fill>
    <fill>
      <patternFill patternType="solid">
        <fgColor rgb="FF1F3A5F"/>
        <bgColor rgb="FF333399"/>
      </patternFill>
    </fill>
    <fill>
      <patternFill patternType="solid">
        <fgColor rgb="FFF2F6FB"/>
        <bgColor rgb="FFFFFFFF"/>
      </patternFill>
    </fill>
    <fill>
      <patternFill patternType="solid">
        <fgColor rgb="FFD6E2F0"/>
        <bgColor rgb="FFF2F6FB"/>
      </patternFill>
    </fill>
  </fills>
  <borders count="2">
    <border>
      <left/>
      <right/>
      <top/>
      <bottom/>
      <diagonal/>
    </border>
    <border>
      <left style="thin">
        <color rgb="FFBBBBBB"/>
      </left>
      <right style="thin">
        <color rgb="FFBBBBBB"/>
      </right>
      <top style="thin">
        <color rgb="FFBBBBBB"/>
      </top>
      <bottom style="thin">
        <color rgb="FFBBBBBB"/>
      </bottom>
      <diagonal/>
    </border>
  </borders>
  <cellStyleXfs count="1">
    <xf numFmtId="0" fontId="0" fillId="0" borderId="0"/>
  </cellStyleXfs>
  <cellXfs count="4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0" fontId="8" fillId="2" borderId="1" xfId="0" applyFont="1" applyFill="1" applyBorder="1"/>
    <xf numFmtId="0" fontId="9" fillId="0" borderId="1" xfId="0" applyFont="1" applyBorder="1" applyAlignment="1">
      <alignment vertical="top" wrapText="1"/>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top" wrapText="1"/>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vertical="top" wrapText="1"/>
    </xf>
    <xf numFmtId="0" fontId="20" fillId="0" borderId="1" xfId="0" applyFont="1" applyBorder="1" applyAlignment="1">
      <alignment vertical="top" wrapText="1"/>
    </xf>
    <xf numFmtId="0" fontId="20" fillId="3" borderId="1" xfId="0" applyFont="1" applyFill="1" applyBorder="1" applyAlignment="1">
      <alignment vertical="top" wrapText="1"/>
    </xf>
    <xf numFmtId="0" fontId="19" fillId="3" borderId="1" xfId="0" applyFont="1" applyFill="1" applyBorder="1" applyAlignment="1">
      <alignment vertical="top" wrapText="1"/>
    </xf>
    <xf numFmtId="0" fontId="6" fillId="0" borderId="0" xfId="0" applyFont="1"/>
    <xf numFmtId="0" fontId="5" fillId="0" borderId="1" xfId="0" applyFont="1" applyBorder="1"/>
    <xf numFmtId="0" fontId="21" fillId="0" borderId="1" xfId="0" applyFont="1" applyBorder="1"/>
    <xf numFmtId="0" fontId="22" fillId="0" borderId="1" xfId="0" applyFont="1" applyBorder="1" applyAlignment="1">
      <alignment vertical="top" wrapText="1"/>
    </xf>
    <xf numFmtId="0" fontId="23" fillId="0" borderId="0" xfId="0" applyFont="1"/>
    <xf numFmtId="0" fontId="24"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25" fillId="0" borderId="0" xfId="0" applyFont="1"/>
    <xf numFmtId="0" fontId="13" fillId="0" borderId="0" xfId="0" applyFont="1"/>
    <xf numFmtId="0" fontId="26" fillId="0" borderId="0" xfId="0" applyFont="1"/>
    <xf numFmtId="0" fontId="22" fillId="4" borderId="1" xfId="0" applyFont="1" applyFill="1" applyBorder="1" applyAlignment="1">
      <alignment vertical="top" wrapText="1"/>
    </xf>
    <xf numFmtId="14" fontId="5" fillId="0" borderId="0" xfId="0" applyNumberFormat="1" applyFont="1"/>
    <xf numFmtId="0" fontId="6" fillId="0" borderId="0" xfId="0" applyFont="1" applyAlignment="1">
      <alignment vertical="top"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E7A33"/>
      <rgbColor rgb="FF000080"/>
      <rgbColor rgb="FFB07A00"/>
      <rgbColor rgb="FF800080"/>
      <rgbColor rgb="FF008080"/>
      <rgbColor rgb="FFBBBBBB"/>
      <rgbColor rgb="FF808080"/>
      <rgbColor rgb="FF9999FF"/>
      <rgbColor rgb="FF993366"/>
      <rgbColor rgb="FFF2F6FB"/>
      <rgbColor rgb="FFCCFFFF"/>
      <rgbColor rgb="FF660066"/>
      <rgbColor rgb="FFFF8080"/>
      <rgbColor rgb="FF0563C1"/>
      <rgbColor rgb="FFD6E2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FF6600"/>
      <rgbColor rgb="FF7A4FA0"/>
      <rgbColor rgb="FF969696"/>
      <rgbColor rgb="FF1F3A5F"/>
      <rgbColor rgb="FF339966"/>
      <rgbColor rgb="FF003300"/>
      <rgbColor rgb="FF333300"/>
      <rgbColor rgb="FF9C2B2B"/>
      <rgbColor rgb="FF993366"/>
      <rgbColor rgb="FF333399"/>
      <rgbColor rgb="FF55555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faolex.fao.org/docs/pdf/moz117331POR.pdf" TargetMode="External"/><Relationship Id="rId18" Type="http://schemas.openxmlformats.org/officeDocument/2006/relationships/hyperlink" Target="https://www.constituteproject.org/constitution/Senegal_2016" TargetMode="External"/><Relationship Id="rId26" Type="http://schemas.openxmlformats.org/officeDocument/2006/relationships/hyperlink" Target="https://www.constituteproject.org/Georgia_2018" TargetMode="External"/><Relationship Id="rId39" Type="http://schemas.openxmlformats.org/officeDocument/2006/relationships/hyperlink" Target="https://gesetze-im-internet.de/gg" TargetMode="External"/><Relationship Id="rId21" Type="http://schemas.openxmlformats.org/officeDocument/2006/relationships/hyperlink" Target="https://wipo.int/wipolex/en/text/500640" TargetMode="External"/><Relationship Id="rId34" Type="http://schemas.openxmlformats.org/officeDocument/2006/relationships/hyperlink" Target="https://law.go.kr/" TargetMode="External"/><Relationship Id="rId42" Type="http://schemas.openxmlformats.org/officeDocument/2006/relationships/hyperlink" Target="https://parlamento.pt/" TargetMode="External"/><Relationship Id="rId47" Type="http://schemas.openxmlformats.org/officeDocument/2006/relationships/hyperlink" Target="https://conseil-constitutionnel.fr/" TargetMode="External"/><Relationship Id="rId50" Type="http://schemas.openxmlformats.org/officeDocument/2006/relationships/hyperlink" Target="https://www.constituteproject.org/constitution/Moldova_2016" TargetMode="External"/><Relationship Id="rId55" Type="http://schemas.openxmlformats.org/officeDocument/2006/relationships/hyperlink" Target="https://archives.gov/" TargetMode="External"/><Relationship Id="rId63" Type="http://schemas.openxmlformats.org/officeDocument/2006/relationships/hyperlink" Target="https://www.constituteproject.org/constitution/Colombia_2015" TargetMode="External"/><Relationship Id="rId68" Type="http://schemas.openxmlformats.org/officeDocument/2006/relationships/hyperlink" Target="https://palestinianbasiclaw.org/" TargetMode="External"/><Relationship Id="rId7" Type="http://schemas.openxmlformats.org/officeDocument/2006/relationships/hyperlink" Target="https://www.constituteproject.org/constitution/Ethiopia_1994" TargetMode="External"/><Relationship Id="rId2" Type="http://schemas.openxmlformats.org/officeDocument/2006/relationships/hyperlink" Target="https://www.constituteproject.org/constitution/Angola_2010" TargetMode="External"/><Relationship Id="rId16" Type="http://schemas.openxmlformats.org/officeDocument/2006/relationships/hyperlink" Target="https://www.constituteproject.org/constitution/Rwanda_2015" TargetMode="External"/><Relationship Id="rId29" Type="http://schemas.openxmlformats.org/officeDocument/2006/relationships/hyperlink" Target="https://ndl.go.jp/" TargetMode="External"/><Relationship Id="rId1" Type="http://schemas.openxmlformats.org/officeDocument/2006/relationships/hyperlink" Target="https://www.constituteproject.org/Algeria_2020" TargetMode="External"/><Relationship Id="rId6" Type="http://schemas.openxmlformats.org/officeDocument/2006/relationships/hyperlink" Target="https://www.constituteproject.org/constitution/Egypt_2014" TargetMode="External"/><Relationship Id="rId11" Type="http://schemas.openxmlformats.org/officeDocument/2006/relationships/hyperlink" Target="https://klrc.go.ke/" TargetMode="External"/><Relationship Id="rId24" Type="http://schemas.openxmlformats.org/officeDocument/2006/relationships/hyperlink" Target="https://www.constituteproject.org/constitution/Cambodia_2008" TargetMode="External"/><Relationship Id="rId32" Type="http://schemas.openxmlformats.org/officeDocument/2006/relationships/hyperlink" Target="https://www.constituteproject.org/Nepal_2016" TargetMode="External"/><Relationship Id="rId37" Type="http://schemas.openxmlformats.org/officeDocument/2006/relationships/hyperlink" Target="https://anayasa.gov.tr/" TargetMode="External"/><Relationship Id="rId40" Type="http://schemas.openxmlformats.org/officeDocument/2006/relationships/hyperlink" Target="https://sejm.gov.pl/" TargetMode="External"/><Relationship Id="rId45" Type="http://schemas.openxmlformats.org/officeDocument/2006/relationships/hyperlink" Target="https://hellenicparliament.gr/" TargetMode="External"/><Relationship Id="rId53" Type="http://schemas.openxmlformats.org/officeDocument/2006/relationships/hyperlink" Target="https://www.constituteproject.org/Macedonia_2011" TargetMode="External"/><Relationship Id="rId58" Type="http://schemas.openxmlformats.org/officeDocument/2006/relationships/hyperlink" Target="https://guatemala.justia.com/" TargetMode="External"/><Relationship Id="rId66" Type="http://schemas.openxmlformats.org/officeDocument/2006/relationships/hyperlink" Target="https://www.constituteproject.org/constitution/Bolivia_2009" TargetMode="External"/><Relationship Id="rId5" Type="http://schemas.openxmlformats.org/officeDocument/2006/relationships/hyperlink" Target="https://acp.cd/" TargetMode="External"/><Relationship Id="rId15" Type="http://schemas.openxmlformats.org/officeDocument/2006/relationships/hyperlink" Target="https://www.constituteproject.org/constitution/Nigeria_2011" TargetMode="External"/><Relationship Id="rId23" Type="http://schemas.openxmlformats.org/officeDocument/2006/relationships/hyperlink" Target="https://bdlaws.minlaw.gov.bd/" TargetMode="External"/><Relationship Id="rId28" Type="http://schemas.openxmlformats.org/officeDocument/2006/relationships/hyperlink" Target="https://knesset.gov.il/" TargetMode="External"/><Relationship Id="rId36" Type="http://schemas.openxmlformats.org/officeDocument/2006/relationships/hyperlink" Target="https://timor-leste.gov.tl/" TargetMode="External"/><Relationship Id="rId49" Type="http://schemas.openxmlformats.org/officeDocument/2006/relationships/hyperlink" Target="https://www.constituteproject.org/constitution/Romania_2003" TargetMode="External"/><Relationship Id="rId57" Type="http://schemas.openxmlformats.org/officeDocument/2006/relationships/hyperlink" Target="https://www.constituteproject.org/Dominican_Republic_2015" TargetMode="External"/><Relationship Id="rId61" Type="http://schemas.openxmlformats.org/officeDocument/2006/relationships/hyperlink" Target="https://stf.jus.br/" TargetMode="External"/><Relationship Id="rId10" Type="http://schemas.openxmlformats.org/officeDocument/2006/relationships/hyperlink" Target="https://icla.up.ac.za/" TargetMode="External"/><Relationship Id="rId19" Type="http://schemas.openxmlformats.org/officeDocument/2006/relationships/hyperlink" Target="https://justice.gov.za/legislation/constitution" TargetMode="External"/><Relationship Id="rId31" Type="http://schemas.openxmlformats.org/officeDocument/2006/relationships/hyperlink" Target="https://legislationline.org/" TargetMode="External"/><Relationship Id="rId44" Type="http://schemas.openxmlformats.org/officeDocument/2006/relationships/hyperlink" Target="https://cortecostituzionale.it/" TargetMode="External"/><Relationship Id="rId52" Type="http://schemas.openxmlformats.org/officeDocument/2006/relationships/hyperlink" Target="https://www.constituteproject.org/constitution/Czech_Republic_2013" TargetMode="External"/><Relationship Id="rId60" Type="http://schemas.openxmlformats.org/officeDocument/2006/relationships/hyperlink" Target="https://asamblea.go.cr/" TargetMode="External"/><Relationship Id="rId65" Type="http://schemas.openxmlformats.org/officeDocument/2006/relationships/hyperlink" Target="https://oas.org/juridico/pdfs/mesicic4_ecu_const.pdf" TargetMode="External"/><Relationship Id="rId4" Type="http://schemas.openxmlformats.org/officeDocument/2006/relationships/hyperlink" Target="https://www.constituteproject.org/constitution/Cape_Verde_1992" TargetMode="External"/><Relationship Id="rId9" Type="http://schemas.openxmlformats.org/officeDocument/2006/relationships/hyperlink" Target="https://wipo.int/wipolex/en/legislation/details/9414" TargetMode="External"/><Relationship Id="rId14" Type="http://schemas.openxmlformats.org/officeDocument/2006/relationships/hyperlink" Target="https://lac.org.na/" TargetMode="External"/><Relationship Id="rId22" Type="http://schemas.openxmlformats.org/officeDocument/2006/relationships/hyperlink" Target="https://president.am/en/constitution-2015" TargetMode="External"/><Relationship Id="rId27" Type="http://schemas.openxmlformats.org/officeDocument/2006/relationships/hyperlink" Target="https://www.constituteproject.org/constitution/India_2015" TargetMode="External"/><Relationship Id="rId30" Type="http://schemas.openxmlformats.org/officeDocument/2006/relationships/hyperlink" Target="https://adilet.zan.kz/" TargetMode="External"/><Relationship Id="rId35" Type="http://schemas.openxmlformats.org/officeDocument/2006/relationships/hyperlink" Target="https://www.constituteproject.org/Tajikistan_2016" TargetMode="External"/><Relationship Id="rId43" Type="http://schemas.openxmlformats.org/officeDocument/2006/relationships/hyperlink" Target="https://boe.es/" TargetMode="External"/><Relationship Id="rId48" Type="http://schemas.openxmlformats.org/officeDocument/2006/relationships/hyperlink" Target="https://legilux.public.lu/" TargetMode="External"/><Relationship Id="rId56" Type="http://schemas.openxmlformats.org/officeDocument/2006/relationships/hyperlink" Target="https://www.constituteproject.org/constitution/Cuba_2019?lang=es" TargetMode="External"/><Relationship Id="rId64" Type="http://schemas.openxmlformats.org/officeDocument/2006/relationships/hyperlink" Target="https://www.constituteproject.org/Peru_2021" TargetMode="External"/><Relationship Id="rId69" Type="http://schemas.openxmlformats.org/officeDocument/2006/relationships/hyperlink" Target="https://vatican.va/" TargetMode="External"/><Relationship Id="rId8" Type="http://schemas.openxmlformats.org/officeDocument/2006/relationships/hyperlink" Target="https://idea.int/" TargetMode="External"/><Relationship Id="rId51" Type="http://schemas.openxmlformats.org/officeDocument/2006/relationships/hyperlink" Target="https://www.constituteproject.org/Serbia_2006" TargetMode="External"/><Relationship Id="rId3" Type="http://schemas.openxmlformats.org/officeDocument/2006/relationships/hyperlink" Target="https://www.constituteproject.org/constitution/Benin_2019" TargetMode="External"/><Relationship Id="rId12" Type="http://schemas.openxmlformats.org/officeDocument/2006/relationships/hyperlink" Target="https://www.constituteproject.org/constitution/Morocco_2011" TargetMode="External"/><Relationship Id="rId17" Type="http://schemas.openxmlformats.org/officeDocument/2006/relationships/hyperlink" Target="https://wipo.int/wipolex/en/legislation/details/5830" TargetMode="External"/><Relationship Id="rId25" Type="http://schemas.openxmlformats.org/officeDocument/2006/relationships/hyperlink" Target="https://gov.cn/" TargetMode="External"/><Relationship Id="rId33" Type="http://schemas.openxmlformats.org/officeDocument/2006/relationships/hyperlink" Target="https://www.constituteproject.org/Pakistan_2018" TargetMode="External"/><Relationship Id="rId38" Type="http://schemas.openxmlformats.org/officeDocument/2006/relationships/hyperlink" Target="https://constitution.uz/en" TargetMode="External"/><Relationship Id="rId46" Type="http://schemas.openxmlformats.org/officeDocument/2006/relationships/hyperlink" Target="https://constitution.ru/" TargetMode="External"/><Relationship Id="rId59" Type="http://schemas.openxmlformats.org/officeDocument/2006/relationships/hyperlink" Target="https://tsc.gob.hn/" TargetMode="External"/><Relationship Id="rId67" Type="http://schemas.openxmlformats.org/officeDocument/2006/relationships/hyperlink" Target="https://bacn.gov.py/" TargetMode="External"/><Relationship Id="rId20" Type="http://schemas.openxmlformats.org/officeDocument/2006/relationships/hyperlink" Target="https://kas.de/" TargetMode="External"/><Relationship Id="rId41" Type="http://schemas.openxmlformats.org/officeDocument/2006/relationships/hyperlink" Target="https://hunconcourt.hu/" TargetMode="External"/><Relationship Id="rId54" Type="http://schemas.openxmlformats.org/officeDocument/2006/relationships/hyperlink" Target="https://rm.coe.int/" TargetMode="External"/><Relationship Id="rId62" Type="http://schemas.openxmlformats.org/officeDocument/2006/relationships/hyperlink" Target="https://senado.cl/" TargetMode="External"/><Relationship Id="rId70" Type="http://schemas.openxmlformats.org/officeDocument/2006/relationships/hyperlink" Target="https://www.constituteproject.org/constitution/Kosovo_2016"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onstituteproject.org/constitution/Poland_1997" TargetMode="External"/><Relationship Id="rId13" Type="http://schemas.openxmlformats.org/officeDocument/2006/relationships/hyperlink" Target="https://oas.org/dil/esp/constitucion_bolivia.pdf" TargetMode="External"/><Relationship Id="rId18" Type="http://schemas.openxmlformats.org/officeDocument/2006/relationships/hyperlink" Target="https://joradp.dz/" TargetMode="External"/><Relationship Id="rId26" Type="http://schemas.openxmlformats.org/officeDocument/2006/relationships/hyperlink" Target="https://www.parlamento.mz/wp-content/uploads/2022/08/Constittuicao_Republica.pdf" TargetMode="External"/><Relationship Id="rId3" Type="http://schemas.openxmlformats.org/officeDocument/2006/relationships/hyperlink" Target="https://www.constituteproject.org/constitution/Zimbabwe_2013" TargetMode="External"/><Relationship Id="rId21" Type="http://schemas.openxmlformats.org/officeDocument/2006/relationships/hyperlink" Target="https://www.fao.org/faolex/results/details/en/c/LEX-FAOC128242/" TargetMode="External"/><Relationship Id="rId7" Type="http://schemas.openxmlformats.org/officeDocument/2006/relationships/hyperlink" Target="https://www.constituteproject.org/constitution/Kosovo_2016" TargetMode="External"/><Relationship Id="rId12" Type="http://schemas.openxmlformats.org/officeDocument/2006/relationships/hyperlink" Target="https://www.constituteproject.org/constitution/Ethiopia_1994" TargetMode="External"/><Relationship Id="rId17" Type="http://schemas.openxmlformats.org/officeDocument/2006/relationships/hyperlink" Target="https://guatemala.justia.com/" TargetMode="External"/><Relationship Id="rId25" Type="http://schemas.openxmlformats.org/officeDocument/2006/relationships/hyperlink" Target="https://www.droitcongolais.info/files/REVISION-220-CSTRDC-II.pdf" TargetMode="External"/><Relationship Id="rId2" Type="http://schemas.openxmlformats.org/officeDocument/2006/relationships/hyperlink" Target="https://klrc.go.ke/" TargetMode="External"/><Relationship Id="rId16" Type="http://schemas.openxmlformats.org/officeDocument/2006/relationships/hyperlink" Target="https://oas.org/juridico/pdfs/mesicic4_ecu_const.pdf" TargetMode="External"/><Relationship Id="rId20" Type="http://schemas.openxmlformats.org/officeDocument/2006/relationships/hyperlink" Target="https://constsot.kg/wp-content/uploads/2022/06/constitution-of-the-kyrgyz-republic.pdf" TargetMode="External"/><Relationship Id="rId1" Type="http://schemas.openxmlformats.org/officeDocument/2006/relationships/hyperlink" Target="https://www.constituteproject.org/constitution/Nigeria_1999" TargetMode="External"/><Relationship Id="rId6" Type="http://schemas.openxmlformats.org/officeDocument/2006/relationships/hyperlink" Target="https://www.constituteproject.org/constitution/South_Africa_2012" TargetMode="External"/><Relationship Id="rId11" Type="http://schemas.openxmlformats.org/officeDocument/2006/relationships/hyperlink" Target="https://www.constituteproject.org/constitution/Serbia_2006" TargetMode="External"/><Relationship Id="rId24" Type="http://schemas.openxmlformats.org/officeDocument/2006/relationships/hyperlink" Target="https://tribunalsupremo.ao/wp-content/uploads/2018/05/constituicao-da-republica-de-angola.pdf" TargetMode="External"/><Relationship Id="rId5" Type="http://schemas.openxmlformats.org/officeDocument/2006/relationships/hyperlink" Target="https://wipo.int/wipolex/en/legislation/details/9414" TargetMode="External"/><Relationship Id="rId15" Type="http://schemas.openxmlformats.org/officeDocument/2006/relationships/hyperlink" Target="https://www.constituteproject.org/constitution/Cuba_2019" TargetMode="External"/><Relationship Id="rId23" Type="http://schemas.openxmlformats.org/officeDocument/2006/relationships/hyperlink" Target="https://www.primeminister.am/en/constitution/" TargetMode="External"/><Relationship Id="rId10" Type="http://schemas.openxmlformats.org/officeDocument/2006/relationships/hyperlink" Target="https://rm.coe.int/constitution-of-ukraine" TargetMode="External"/><Relationship Id="rId19" Type="http://schemas.openxmlformats.org/officeDocument/2006/relationships/hyperlink" Target="https://www.constituteproject.org/constitution/Morocco_2011" TargetMode="External"/><Relationship Id="rId4" Type="http://schemas.openxmlformats.org/officeDocument/2006/relationships/hyperlink" Target="https://www.constituteproject.org/constitution/Namibia_2014" TargetMode="External"/><Relationship Id="rId9" Type="http://schemas.openxmlformats.org/officeDocument/2006/relationships/hyperlink" Target="https://www.constituteproject.org/constitution/Russia_2014" TargetMode="External"/><Relationship Id="rId14" Type="http://schemas.openxmlformats.org/officeDocument/2006/relationships/hyperlink" Target="https://senado.cl/" TargetMode="External"/><Relationship Id="rId22" Type="http://schemas.openxmlformats.org/officeDocument/2006/relationships/hyperlink" Target="https://www.hellenicparliament.gr/UserFiles/f3c70a23-7696-49db-9148-f24dce6a27c8/001-156%20agglik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0"/>
  <sheetViews>
    <sheetView showGridLines="0" tabSelected="1" zoomScaleNormal="100" workbookViewId="0">
      <selection activeCell="S16" sqref="S16"/>
    </sheetView>
  </sheetViews>
  <sheetFormatPr defaultColWidth="8.7109375" defaultRowHeight="15" x14ac:dyDescent="0.25"/>
  <cols>
    <col min="1" max="1" width="14" customWidth="1"/>
    <col min="2" max="2" width="19.5703125" customWidth="1"/>
    <col min="3" max="8" width="14" customWidth="1"/>
  </cols>
  <sheetData>
    <row r="2" spans="2:7" ht="16.5" x14ac:dyDescent="0.25">
      <c r="B2" s="1" t="s">
        <v>0</v>
      </c>
    </row>
    <row r="4" spans="2:7" ht="27.75" x14ac:dyDescent="0.4">
      <c r="B4" s="2" t="s">
        <v>1</v>
      </c>
    </row>
    <row r="5" spans="2:7" ht="16.5" x14ac:dyDescent="0.25">
      <c r="B5" s="3" t="s">
        <v>2</v>
      </c>
    </row>
    <row r="7" spans="2:7" x14ac:dyDescent="0.25">
      <c r="B7" s="4" t="s">
        <v>3</v>
      </c>
      <c r="C7" s="5" t="s">
        <v>1478</v>
      </c>
    </row>
    <row r="8" spans="2:7" x14ac:dyDescent="0.25">
      <c r="B8" s="4" t="s">
        <v>4</v>
      </c>
      <c r="C8" s="5" t="s">
        <v>1479</v>
      </c>
    </row>
    <row r="9" spans="2:7" x14ac:dyDescent="0.25">
      <c r="B9" s="4" t="s">
        <v>5</v>
      </c>
      <c r="C9" s="5" t="s">
        <v>1477</v>
      </c>
    </row>
    <row r="10" spans="2:7" x14ac:dyDescent="0.25">
      <c r="B10" s="4" t="s">
        <v>6</v>
      </c>
      <c r="C10" s="39">
        <v>46199</v>
      </c>
    </row>
    <row r="11" spans="2:7" x14ac:dyDescent="0.25">
      <c r="B11" s="4" t="s">
        <v>7</v>
      </c>
      <c r="C11" s="39">
        <v>46199</v>
      </c>
    </row>
    <row r="12" spans="2:7" x14ac:dyDescent="0.25">
      <c r="B12" s="4" t="s">
        <v>9</v>
      </c>
      <c r="C12" s="5" t="s">
        <v>10</v>
      </c>
    </row>
    <row r="13" spans="2:7" x14ac:dyDescent="0.25">
      <c r="B13" s="4" t="s">
        <v>11</v>
      </c>
      <c r="C13" s="5" t="s">
        <v>12</v>
      </c>
    </row>
    <row r="15" spans="2:7" ht="57.75" customHeight="1" x14ac:dyDescent="0.25">
      <c r="B15" s="40" t="s">
        <v>13</v>
      </c>
      <c r="C15" s="40"/>
      <c r="D15" s="40"/>
      <c r="E15" s="40"/>
      <c r="F15" s="40"/>
      <c r="G15" s="40"/>
    </row>
    <row r="16" spans="2:7" ht="57.75" customHeight="1" x14ac:dyDescent="0.25">
      <c r="B16" s="40"/>
      <c r="C16" s="40"/>
      <c r="D16" s="40"/>
      <c r="E16" s="40"/>
      <c r="F16" s="40"/>
      <c r="G16" s="40"/>
    </row>
    <row r="17" spans="2:7" ht="57.75" customHeight="1" x14ac:dyDescent="0.25">
      <c r="B17" s="40"/>
      <c r="C17" s="40"/>
      <c r="D17" s="40"/>
      <c r="E17" s="40"/>
      <c r="F17" s="40"/>
      <c r="G17" s="40"/>
    </row>
    <row r="18" spans="2:7" ht="57.75" customHeight="1" x14ac:dyDescent="0.25">
      <c r="B18" s="40"/>
      <c r="C18" s="40"/>
      <c r="D18" s="40"/>
      <c r="E18" s="40"/>
      <c r="F18" s="40"/>
      <c r="G18" s="40"/>
    </row>
    <row r="19" spans="2:7" ht="57.75" customHeight="1" x14ac:dyDescent="0.25">
      <c r="B19" s="40"/>
      <c r="C19" s="40"/>
      <c r="D19" s="40"/>
      <c r="E19" s="40"/>
      <c r="F19" s="40"/>
      <c r="G19" s="40"/>
    </row>
    <row r="20" spans="2:7" ht="57.75" customHeight="1" x14ac:dyDescent="0.25">
      <c r="B20" s="40"/>
      <c r="C20" s="40"/>
      <c r="D20" s="40"/>
      <c r="E20" s="40"/>
      <c r="F20" s="40"/>
      <c r="G20" s="40"/>
    </row>
  </sheetData>
  <mergeCells count="1">
    <mergeCell ref="B15:G20"/>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99"/>
  <sheetViews>
    <sheetView zoomScaleNormal="100" workbookViewId="0">
      <pane xSplit="2" ySplit="2" topLeftCell="C57" activePane="bottomRight" state="frozen"/>
      <selection pane="topRight" activeCell="C1" sqref="C1"/>
      <selection pane="bottomLeft" activeCell="A3" sqref="A3"/>
      <selection pane="bottomRight"/>
    </sheetView>
  </sheetViews>
  <sheetFormatPr defaultColWidth="8.7109375" defaultRowHeight="15" x14ac:dyDescent="0.25"/>
  <cols>
    <col min="1" max="1" width="5" customWidth="1"/>
    <col min="2" max="2" width="22" customWidth="1"/>
    <col min="3" max="3" width="14" customWidth="1"/>
    <col min="4" max="4" width="26" customWidth="1"/>
    <col min="5" max="5" width="18" customWidth="1"/>
    <col min="6" max="6" width="12" customWidth="1"/>
    <col min="7" max="7" width="16" customWidth="1"/>
    <col min="8" max="8" width="44" customWidth="1"/>
    <col min="9" max="9" width="20" customWidth="1"/>
    <col min="10" max="10" width="18" customWidth="1"/>
    <col min="11" max="13" width="16" customWidth="1"/>
    <col min="14" max="15" width="22" customWidth="1"/>
    <col min="16" max="17" width="9" customWidth="1"/>
    <col min="18" max="18" width="11" customWidth="1"/>
    <col min="19" max="19" width="8" customWidth="1"/>
    <col min="20" max="20" width="11" customWidth="1"/>
    <col min="21" max="22" width="12" customWidth="1"/>
    <col min="23" max="23" width="40" customWidth="1"/>
    <col min="24" max="24" width="14" customWidth="1"/>
    <col min="25" max="25" width="16" customWidth="1"/>
    <col min="26" max="26" width="30" customWidth="1"/>
    <col min="27" max="27" width="46" customWidth="1"/>
    <col min="28" max="29" width="16" customWidth="1"/>
  </cols>
  <sheetData>
    <row r="1" spans="1:29" ht="18" x14ac:dyDescent="0.25">
      <c r="A1" s="6" t="s">
        <v>15</v>
      </c>
    </row>
    <row r="2" spans="1:29" ht="45.75" customHeight="1" x14ac:dyDescent="0.25">
      <c r="A2" s="9" t="s">
        <v>16</v>
      </c>
      <c r="B2" s="9" t="s">
        <v>17</v>
      </c>
      <c r="C2" s="9" t="s">
        <v>18</v>
      </c>
      <c r="D2" s="9" t="s">
        <v>19</v>
      </c>
      <c r="E2" s="9" t="s">
        <v>20</v>
      </c>
      <c r="F2" s="9" t="s">
        <v>21</v>
      </c>
      <c r="G2" s="9" t="s">
        <v>22</v>
      </c>
      <c r="H2" s="9" t="s">
        <v>23</v>
      </c>
      <c r="I2" s="9" t="s">
        <v>24</v>
      </c>
      <c r="J2" s="9" t="s">
        <v>25</v>
      </c>
      <c r="K2" s="9" t="s">
        <v>26</v>
      </c>
      <c r="L2" s="9" t="s">
        <v>27</v>
      </c>
      <c r="M2" s="9" t="s">
        <v>28</v>
      </c>
      <c r="N2" s="9" t="s">
        <v>29</v>
      </c>
      <c r="O2" s="9" t="s">
        <v>30</v>
      </c>
      <c r="P2" s="9" t="s">
        <v>31</v>
      </c>
      <c r="Q2" s="9" t="s">
        <v>32</v>
      </c>
      <c r="R2" s="9" t="s">
        <v>33</v>
      </c>
      <c r="S2" s="9" t="s">
        <v>34</v>
      </c>
      <c r="T2" s="9" t="s">
        <v>35</v>
      </c>
      <c r="U2" s="9" t="s">
        <v>36</v>
      </c>
      <c r="V2" s="9" t="s">
        <v>37</v>
      </c>
      <c r="W2" s="9" t="s">
        <v>38</v>
      </c>
      <c r="X2" s="9" t="s">
        <v>39</v>
      </c>
      <c r="Y2" s="9" t="s">
        <v>40</v>
      </c>
      <c r="Z2" s="9" t="s">
        <v>41</v>
      </c>
      <c r="AA2" s="9" t="s">
        <v>42</v>
      </c>
      <c r="AB2" s="9" t="s">
        <v>43</v>
      </c>
      <c r="AC2" s="9" t="s">
        <v>44</v>
      </c>
    </row>
    <row r="3" spans="1:29" ht="72" x14ac:dyDescent="0.25">
      <c r="A3" s="10">
        <v>1</v>
      </c>
      <c r="B3" s="10" t="s">
        <v>45</v>
      </c>
      <c r="C3" s="10" t="s">
        <v>46</v>
      </c>
      <c r="D3" s="11" t="s">
        <v>47</v>
      </c>
      <c r="E3" s="10" t="s">
        <v>48</v>
      </c>
      <c r="F3" s="10" t="s">
        <v>49</v>
      </c>
      <c r="G3" s="10" t="s">
        <v>50</v>
      </c>
      <c r="H3" s="11" t="s">
        <v>51</v>
      </c>
      <c r="I3" s="10" t="s">
        <v>52</v>
      </c>
      <c r="J3" s="10" t="s">
        <v>53</v>
      </c>
      <c r="K3" s="10" t="s">
        <v>54</v>
      </c>
      <c r="L3" s="10" t="s">
        <v>55</v>
      </c>
      <c r="M3" s="10" t="s">
        <v>56</v>
      </c>
      <c r="N3" s="10" t="s">
        <v>57</v>
      </c>
      <c r="O3" s="10" t="s">
        <v>58</v>
      </c>
      <c r="P3" s="10">
        <v>0</v>
      </c>
      <c r="Q3" s="10">
        <v>1</v>
      </c>
      <c r="R3" s="10">
        <v>0</v>
      </c>
      <c r="S3" s="10">
        <v>0</v>
      </c>
      <c r="T3" s="10">
        <v>1</v>
      </c>
      <c r="U3" s="12">
        <f t="shared" ref="U3:U34" si="0">SUM(P3:T3)</f>
        <v>2</v>
      </c>
      <c r="V3" s="13" t="s">
        <v>59</v>
      </c>
      <c r="W3" s="11" t="s">
        <v>60</v>
      </c>
      <c r="X3" s="14" t="s">
        <v>61</v>
      </c>
      <c r="Y3" s="10" t="s">
        <v>62</v>
      </c>
      <c r="Z3" s="10" t="s">
        <v>63</v>
      </c>
      <c r="AA3" s="11" t="s">
        <v>64</v>
      </c>
      <c r="AB3" s="10">
        <v>0</v>
      </c>
      <c r="AC3" s="10" t="s">
        <v>65</v>
      </c>
    </row>
    <row r="4" spans="1:29" ht="72" x14ac:dyDescent="0.25">
      <c r="A4" s="15">
        <v>2</v>
      </c>
      <c r="B4" s="15" t="s">
        <v>66</v>
      </c>
      <c r="C4" s="15" t="s">
        <v>46</v>
      </c>
      <c r="D4" s="16" t="s">
        <v>67</v>
      </c>
      <c r="E4" s="15" t="s">
        <v>48</v>
      </c>
      <c r="F4" s="15" t="s">
        <v>49</v>
      </c>
      <c r="G4" s="15" t="s">
        <v>68</v>
      </c>
      <c r="H4" s="16" t="s">
        <v>69</v>
      </c>
      <c r="I4" s="15" t="s">
        <v>70</v>
      </c>
      <c r="J4" s="15" t="s">
        <v>71</v>
      </c>
      <c r="K4" s="15" t="s">
        <v>72</v>
      </c>
      <c r="L4" s="15" t="s">
        <v>73</v>
      </c>
      <c r="M4" s="15" t="s">
        <v>74</v>
      </c>
      <c r="N4" s="15" t="s">
        <v>75</v>
      </c>
      <c r="O4" s="15" t="s">
        <v>76</v>
      </c>
      <c r="P4" s="10">
        <v>1</v>
      </c>
      <c r="Q4" s="10">
        <v>0</v>
      </c>
      <c r="R4" s="10">
        <v>1</v>
      </c>
      <c r="S4" s="10">
        <v>1</v>
      </c>
      <c r="T4" s="10">
        <v>1</v>
      </c>
      <c r="U4" s="12">
        <f t="shared" si="0"/>
        <v>4</v>
      </c>
      <c r="V4" s="13" t="s">
        <v>59</v>
      </c>
      <c r="W4" s="16" t="s">
        <v>60</v>
      </c>
      <c r="X4" s="17" t="s">
        <v>61</v>
      </c>
      <c r="Y4" s="15" t="s">
        <v>77</v>
      </c>
      <c r="Z4" s="15" t="s">
        <v>78</v>
      </c>
      <c r="AA4" s="16" t="s">
        <v>79</v>
      </c>
      <c r="AB4" s="15">
        <v>0</v>
      </c>
      <c r="AC4" s="15" t="s">
        <v>80</v>
      </c>
    </row>
    <row r="5" spans="1:29" ht="72" x14ac:dyDescent="0.25">
      <c r="A5" s="10">
        <v>3</v>
      </c>
      <c r="B5" s="10" t="s">
        <v>81</v>
      </c>
      <c r="C5" s="10" t="s">
        <v>46</v>
      </c>
      <c r="D5" s="11" t="s">
        <v>82</v>
      </c>
      <c r="E5" s="10" t="s">
        <v>48</v>
      </c>
      <c r="F5" s="10" t="s">
        <v>49</v>
      </c>
      <c r="G5" s="10" t="s">
        <v>83</v>
      </c>
      <c r="H5" s="11" t="s">
        <v>84</v>
      </c>
      <c r="I5" s="10" t="s">
        <v>70</v>
      </c>
      <c r="J5" s="10" t="s">
        <v>53</v>
      </c>
      <c r="K5" s="10" t="s">
        <v>72</v>
      </c>
      <c r="L5" s="10" t="s">
        <v>73</v>
      </c>
      <c r="M5" s="10" t="s">
        <v>74</v>
      </c>
      <c r="N5" s="10" t="s">
        <v>85</v>
      </c>
      <c r="O5" s="10" t="s">
        <v>76</v>
      </c>
      <c r="P5" s="10">
        <v>1</v>
      </c>
      <c r="Q5" s="10">
        <v>1</v>
      </c>
      <c r="R5" s="10">
        <v>1</v>
      </c>
      <c r="S5" s="10">
        <v>1</v>
      </c>
      <c r="T5" s="10">
        <v>0</v>
      </c>
      <c r="U5" s="12">
        <f t="shared" si="0"/>
        <v>4</v>
      </c>
      <c r="V5" s="18" t="s">
        <v>86</v>
      </c>
      <c r="W5" s="11" t="s">
        <v>60</v>
      </c>
      <c r="X5" s="14" t="s">
        <v>61</v>
      </c>
      <c r="Y5" s="10" t="s">
        <v>77</v>
      </c>
      <c r="Z5" s="10" t="s">
        <v>78</v>
      </c>
      <c r="AA5" s="11"/>
      <c r="AB5" s="10">
        <v>0</v>
      </c>
      <c r="AC5" s="10" t="s">
        <v>87</v>
      </c>
    </row>
    <row r="6" spans="1:29" ht="72" x14ac:dyDescent="0.25">
      <c r="A6" s="15">
        <v>4</v>
      </c>
      <c r="B6" s="15" t="s">
        <v>88</v>
      </c>
      <c r="C6" s="15" t="s">
        <v>46</v>
      </c>
      <c r="D6" s="16" t="s">
        <v>89</v>
      </c>
      <c r="E6" s="15" t="s">
        <v>48</v>
      </c>
      <c r="F6" s="15" t="s">
        <v>90</v>
      </c>
      <c r="G6" s="15" t="s">
        <v>91</v>
      </c>
      <c r="H6" s="16" t="s">
        <v>92</v>
      </c>
      <c r="I6" s="15" t="s">
        <v>93</v>
      </c>
      <c r="J6" s="15" t="s">
        <v>94</v>
      </c>
      <c r="K6" s="15" t="s">
        <v>95</v>
      </c>
      <c r="L6" s="15" t="s">
        <v>73</v>
      </c>
      <c r="M6" s="15" t="s">
        <v>74</v>
      </c>
      <c r="N6" s="15" t="s">
        <v>96</v>
      </c>
      <c r="O6" s="15" t="s">
        <v>76</v>
      </c>
      <c r="P6" s="10">
        <v>0</v>
      </c>
      <c r="Q6" s="10">
        <v>0</v>
      </c>
      <c r="R6" s="10">
        <v>0</v>
      </c>
      <c r="S6" s="10">
        <v>0</v>
      </c>
      <c r="T6" s="10">
        <v>0</v>
      </c>
      <c r="U6" s="12">
        <f t="shared" si="0"/>
        <v>0</v>
      </c>
      <c r="V6" s="19" t="s">
        <v>97</v>
      </c>
      <c r="W6" s="16" t="s">
        <v>60</v>
      </c>
      <c r="X6" s="17" t="s">
        <v>61</v>
      </c>
      <c r="Y6" s="15" t="s">
        <v>77</v>
      </c>
      <c r="Z6" s="15" t="s">
        <v>78</v>
      </c>
      <c r="AA6" s="16" t="s">
        <v>98</v>
      </c>
      <c r="AB6" s="15">
        <v>0</v>
      </c>
      <c r="AC6" s="15" t="s">
        <v>87</v>
      </c>
    </row>
    <row r="7" spans="1:29" ht="72" x14ac:dyDescent="0.25">
      <c r="A7" s="10">
        <v>5</v>
      </c>
      <c r="B7" s="10" t="s">
        <v>99</v>
      </c>
      <c r="C7" s="10" t="s">
        <v>46</v>
      </c>
      <c r="D7" s="11" t="s">
        <v>100</v>
      </c>
      <c r="E7" s="20" t="s">
        <v>101</v>
      </c>
      <c r="F7" s="10" t="s">
        <v>49</v>
      </c>
      <c r="G7" s="10" t="s">
        <v>102</v>
      </c>
      <c r="H7" s="11" t="s">
        <v>103</v>
      </c>
      <c r="I7" s="10" t="s">
        <v>104</v>
      </c>
      <c r="J7" s="10" t="s">
        <v>71</v>
      </c>
      <c r="K7" s="10" t="s">
        <v>95</v>
      </c>
      <c r="L7" s="10" t="s">
        <v>55</v>
      </c>
      <c r="M7" s="10" t="s">
        <v>105</v>
      </c>
      <c r="N7" s="10" t="s">
        <v>106</v>
      </c>
      <c r="O7" s="10" t="s">
        <v>76</v>
      </c>
      <c r="P7" s="10">
        <v>1</v>
      </c>
      <c r="Q7" s="10">
        <v>0</v>
      </c>
      <c r="R7" s="10">
        <v>0</v>
      </c>
      <c r="S7" s="10">
        <v>0</v>
      </c>
      <c r="T7" s="10">
        <v>0</v>
      </c>
      <c r="U7" s="12">
        <f t="shared" si="0"/>
        <v>1</v>
      </c>
      <c r="V7" s="21" t="s">
        <v>107</v>
      </c>
      <c r="W7" s="11" t="s">
        <v>60</v>
      </c>
      <c r="X7" s="10" t="s">
        <v>108</v>
      </c>
      <c r="Y7" s="10" t="s">
        <v>77</v>
      </c>
      <c r="Z7" s="10" t="s">
        <v>78</v>
      </c>
      <c r="AA7" s="11" t="s">
        <v>109</v>
      </c>
      <c r="AB7" s="10">
        <v>0</v>
      </c>
      <c r="AC7" s="10" t="s">
        <v>87</v>
      </c>
    </row>
    <row r="8" spans="1:29" ht="72" x14ac:dyDescent="0.25">
      <c r="A8" s="15">
        <v>6</v>
      </c>
      <c r="B8" s="15" t="s">
        <v>110</v>
      </c>
      <c r="C8" s="15" t="s">
        <v>46</v>
      </c>
      <c r="D8" s="16" t="s">
        <v>111</v>
      </c>
      <c r="E8" s="15" t="s">
        <v>48</v>
      </c>
      <c r="F8" s="15" t="s">
        <v>49</v>
      </c>
      <c r="G8" s="15" t="s">
        <v>112</v>
      </c>
      <c r="H8" s="16" t="s">
        <v>113</v>
      </c>
      <c r="I8" s="15" t="s">
        <v>70</v>
      </c>
      <c r="J8" s="15" t="s">
        <v>53</v>
      </c>
      <c r="K8" s="15" t="s">
        <v>72</v>
      </c>
      <c r="L8" s="15" t="s">
        <v>73</v>
      </c>
      <c r="M8" s="15" t="s">
        <v>74</v>
      </c>
      <c r="N8" s="15" t="s">
        <v>96</v>
      </c>
      <c r="O8" s="15" t="s">
        <v>58</v>
      </c>
      <c r="P8" s="10">
        <v>1</v>
      </c>
      <c r="Q8" s="10">
        <v>1</v>
      </c>
      <c r="R8" s="10">
        <v>1</v>
      </c>
      <c r="S8" s="10">
        <v>1</v>
      </c>
      <c r="T8" s="10">
        <v>0</v>
      </c>
      <c r="U8" s="12">
        <f t="shared" si="0"/>
        <v>4</v>
      </c>
      <c r="V8" s="18" t="s">
        <v>86</v>
      </c>
      <c r="W8" s="16" t="s">
        <v>60</v>
      </c>
      <c r="X8" s="17" t="s">
        <v>61</v>
      </c>
      <c r="Y8" s="15" t="s">
        <v>77</v>
      </c>
      <c r="Z8" s="15" t="s">
        <v>78</v>
      </c>
      <c r="AA8" s="16"/>
      <c r="AB8" s="15">
        <v>0</v>
      </c>
      <c r="AC8" s="15" t="s">
        <v>87</v>
      </c>
    </row>
    <row r="9" spans="1:29" ht="72" x14ac:dyDescent="0.25">
      <c r="A9" s="10">
        <v>7</v>
      </c>
      <c r="B9" s="10" t="s">
        <v>114</v>
      </c>
      <c r="C9" s="10" t="s">
        <v>46</v>
      </c>
      <c r="D9" s="11" t="s">
        <v>115</v>
      </c>
      <c r="E9" s="10" t="s">
        <v>48</v>
      </c>
      <c r="F9" s="10" t="s">
        <v>49</v>
      </c>
      <c r="G9" s="10" t="s">
        <v>116</v>
      </c>
      <c r="H9" s="11" t="s">
        <v>117</v>
      </c>
      <c r="I9" s="10" t="s">
        <v>70</v>
      </c>
      <c r="J9" s="10" t="s">
        <v>71</v>
      </c>
      <c r="K9" s="10" t="s">
        <v>118</v>
      </c>
      <c r="L9" s="10" t="s">
        <v>73</v>
      </c>
      <c r="M9" s="10" t="s">
        <v>74</v>
      </c>
      <c r="N9" s="10" t="s">
        <v>119</v>
      </c>
      <c r="O9" s="10" t="s">
        <v>76</v>
      </c>
      <c r="P9" s="10">
        <v>1</v>
      </c>
      <c r="Q9" s="10">
        <v>1</v>
      </c>
      <c r="R9" s="10">
        <v>0</v>
      </c>
      <c r="S9" s="10">
        <v>1</v>
      </c>
      <c r="T9" s="10">
        <v>0</v>
      </c>
      <c r="U9" s="12">
        <f t="shared" si="0"/>
        <v>3</v>
      </c>
      <c r="V9" s="13" t="s">
        <v>59</v>
      </c>
      <c r="W9" s="11" t="s">
        <v>60</v>
      </c>
      <c r="X9" s="10" t="s">
        <v>108</v>
      </c>
      <c r="Y9" s="10" t="s">
        <v>77</v>
      </c>
      <c r="Z9" s="10" t="s">
        <v>78</v>
      </c>
      <c r="AA9" s="11" t="s">
        <v>120</v>
      </c>
      <c r="AB9" s="10">
        <v>0</v>
      </c>
      <c r="AC9" s="10" t="s">
        <v>121</v>
      </c>
    </row>
    <row r="10" spans="1:29" ht="72" x14ac:dyDescent="0.25">
      <c r="A10" s="15">
        <v>8</v>
      </c>
      <c r="B10" s="15" t="s">
        <v>122</v>
      </c>
      <c r="C10" s="15" t="s">
        <v>46</v>
      </c>
      <c r="D10" s="16" t="s">
        <v>123</v>
      </c>
      <c r="E10" s="15" t="s">
        <v>48</v>
      </c>
      <c r="F10" s="15" t="s">
        <v>49</v>
      </c>
      <c r="G10" s="15" t="s">
        <v>104</v>
      </c>
      <c r="H10" s="16" t="s">
        <v>124</v>
      </c>
      <c r="I10" s="15" t="s">
        <v>104</v>
      </c>
      <c r="J10" s="15" t="s">
        <v>125</v>
      </c>
      <c r="K10" s="15" t="s">
        <v>95</v>
      </c>
      <c r="L10" s="15" t="s">
        <v>55</v>
      </c>
      <c r="M10" s="15" t="s">
        <v>56</v>
      </c>
      <c r="N10" s="15" t="s">
        <v>96</v>
      </c>
      <c r="O10" s="15" t="s">
        <v>126</v>
      </c>
      <c r="P10" s="10">
        <v>0</v>
      </c>
      <c r="Q10" s="10">
        <v>0</v>
      </c>
      <c r="R10" s="10">
        <v>0</v>
      </c>
      <c r="S10" s="10">
        <v>0</v>
      </c>
      <c r="T10" s="10">
        <v>0</v>
      </c>
      <c r="U10" s="12">
        <f t="shared" si="0"/>
        <v>0</v>
      </c>
      <c r="V10" s="21" t="s">
        <v>107</v>
      </c>
      <c r="W10" s="16" t="s">
        <v>60</v>
      </c>
      <c r="X10" s="15" t="s">
        <v>108</v>
      </c>
      <c r="Y10" s="15" t="s">
        <v>77</v>
      </c>
      <c r="Z10" s="15" t="s">
        <v>78</v>
      </c>
      <c r="AA10" s="16" t="s">
        <v>127</v>
      </c>
      <c r="AB10" s="15">
        <v>0</v>
      </c>
      <c r="AC10" s="15" t="s">
        <v>87</v>
      </c>
    </row>
    <row r="11" spans="1:29" ht="72" x14ac:dyDescent="0.25">
      <c r="A11" s="10">
        <v>9</v>
      </c>
      <c r="B11" s="10" t="s">
        <v>128</v>
      </c>
      <c r="C11" s="10" t="s">
        <v>46</v>
      </c>
      <c r="D11" s="11" t="s">
        <v>129</v>
      </c>
      <c r="E11" s="10" t="s">
        <v>48</v>
      </c>
      <c r="F11" s="10" t="s">
        <v>49</v>
      </c>
      <c r="G11" s="10" t="s">
        <v>130</v>
      </c>
      <c r="H11" s="11" t="s">
        <v>131</v>
      </c>
      <c r="I11" s="10" t="s">
        <v>70</v>
      </c>
      <c r="J11" s="10" t="s">
        <v>53</v>
      </c>
      <c r="K11" s="10" t="s">
        <v>72</v>
      </c>
      <c r="L11" s="10" t="s">
        <v>73</v>
      </c>
      <c r="M11" s="10" t="s">
        <v>74</v>
      </c>
      <c r="N11" s="10" t="s">
        <v>96</v>
      </c>
      <c r="O11" s="10" t="s">
        <v>76</v>
      </c>
      <c r="P11" s="10">
        <v>1</v>
      </c>
      <c r="Q11" s="10">
        <v>1</v>
      </c>
      <c r="R11" s="10">
        <v>1</v>
      </c>
      <c r="S11" s="10">
        <v>1</v>
      </c>
      <c r="T11" s="10">
        <v>0</v>
      </c>
      <c r="U11" s="12">
        <f t="shared" si="0"/>
        <v>4</v>
      </c>
      <c r="V11" s="18" t="s">
        <v>86</v>
      </c>
      <c r="W11" s="11" t="s">
        <v>60</v>
      </c>
      <c r="X11" s="10" t="s">
        <v>108</v>
      </c>
      <c r="Y11" s="10" t="s">
        <v>77</v>
      </c>
      <c r="Z11" s="10" t="s">
        <v>78</v>
      </c>
      <c r="AA11" s="11" t="s">
        <v>132</v>
      </c>
      <c r="AB11" s="10">
        <v>0</v>
      </c>
      <c r="AC11" s="10" t="s">
        <v>87</v>
      </c>
    </row>
    <row r="12" spans="1:29" ht="72" x14ac:dyDescent="0.25">
      <c r="A12" s="15">
        <v>10</v>
      </c>
      <c r="B12" s="15" t="s">
        <v>133</v>
      </c>
      <c r="C12" s="15" t="s">
        <v>46</v>
      </c>
      <c r="D12" s="16" t="s">
        <v>134</v>
      </c>
      <c r="E12" s="15" t="s">
        <v>48</v>
      </c>
      <c r="F12" s="15" t="s">
        <v>49</v>
      </c>
      <c r="G12" s="15" t="s">
        <v>135</v>
      </c>
      <c r="H12" s="16" t="s">
        <v>136</v>
      </c>
      <c r="I12" s="15" t="s">
        <v>70</v>
      </c>
      <c r="J12" s="15" t="s">
        <v>53</v>
      </c>
      <c r="K12" s="15" t="s">
        <v>54</v>
      </c>
      <c r="L12" s="15" t="s">
        <v>73</v>
      </c>
      <c r="M12" s="15" t="s">
        <v>74</v>
      </c>
      <c r="N12" s="15" t="s">
        <v>96</v>
      </c>
      <c r="O12" s="15" t="s">
        <v>76</v>
      </c>
      <c r="P12" s="10">
        <v>1</v>
      </c>
      <c r="Q12" s="10">
        <v>1</v>
      </c>
      <c r="R12" s="10">
        <v>0</v>
      </c>
      <c r="S12" s="10">
        <v>1</v>
      </c>
      <c r="T12" s="10">
        <v>0</v>
      </c>
      <c r="U12" s="12">
        <f t="shared" si="0"/>
        <v>3</v>
      </c>
      <c r="V12" s="18" t="s">
        <v>86</v>
      </c>
      <c r="W12" s="16" t="s">
        <v>60</v>
      </c>
      <c r="X12" s="15" t="s">
        <v>108</v>
      </c>
      <c r="Y12" s="15" t="s">
        <v>77</v>
      </c>
      <c r="Z12" s="15" t="s">
        <v>78</v>
      </c>
      <c r="AA12" s="16" t="s">
        <v>137</v>
      </c>
      <c r="AB12" s="15">
        <v>0</v>
      </c>
      <c r="AC12" s="15" t="s">
        <v>87</v>
      </c>
    </row>
    <row r="13" spans="1:29" ht="72" x14ac:dyDescent="0.25">
      <c r="A13" s="10">
        <v>11</v>
      </c>
      <c r="B13" s="10" t="s">
        <v>138</v>
      </c>
      <c r="C13" s="10" t="s">
        <v>46</v>
      </c>
      <c r="D13" s="11" t="s">
        <v>111</v>
      </c>
      <c r="E13" s="10" t="s">
        <v>48</v>
      </c>
      <c r="F13" s="10" t="s">
        <v>49</v>
      </c>
      <c r="G13" s="10" t="s">
        <v>139</v>
      </c>
      <c r="H13" s="11" t="s">
        <v>140</v>
      </c>
      <c r="I13" s="10" t="s">
        <v>70</v>
      </c>
      <c r="J13" s="10" t="s">
        <v>71</v>
      </c>
      <c r="K13" s="10" t="s">
        <v>118</v>
      </c>
      <c r="L13" s="10" t="s">
        <v>73</v>
      </c>
      <c r="M13" s="10" t="s">
        <v>74</v>
      </c>
      <c r="N13" s="10" t="s">
        <v>96</v>
      </c>
      <c r="O13" s="10" t="s">
        <v>76</v>
      </c>
      <c r="P13" s="10">
        <v>1</v>
      </c>
      <c r="Q13" s="10">
        <v>1</v>
      </c>
      <c r="R13" s="10">
        <v>0</v>
      </c>
      <c r="S13" s="10">
        <v>1</v>
      </c>
      <c r="T13" s="10">
        <v>0</v>
      </c>
      <c r="U13" s="12">
        <f t="shared" si="0"/>
        <v>3</v>
      </c>
      <c r="V13" s="13" t="s">
        <v>59</v>
      </c>
      <c r="W13" s="11" t="s">
        <v>60</v>
      </c>
      <c r="X13" s="10" t="s">
        <v>108</v>
      </c>
      <c r="Y13" s="10" t="s">
        <v>77</v>
      </c>
      <c r="Z13" s="10" t="s">
        <v>78</v>
      </c>
      <c r="AA13" s="11"/>
      <c r="AB13" s="10">
        <v>0</v>
      </c>
      <c r="AC13" s="10" t="s">
        <v>87</v>
      </c>
    </row>
    <row r="14" spans="1:29" ht="72" x14ac:dyDescent="0.25">
      <c r="A14" s="15">
        <v>12</v>
      </c>
      <c r="B14" s="15" t="s">
        <v>141</v>
      </c>
      <c r="C14" s="15" t="s">
        <v>46</v>
      </c>
      <c r="D14" s="16" t="s">
        <v>142</v>
      </c>
      <c r="E14" s="15" t="s">
        <v>48</v>
      </c>
      <c r="F14" s="15" t="s">
        <v>49</v>
      </c>
      <c r="G14" s="15" t="s">
        <v>143</v>
      </c>
      <c r="H14" s="16" t="s">
        <v>144</v>
      </c>
      <c r="I14" s="15" t="s">
        <v>70</v>
      </c>
      <c r="J14" s="15" t="s">
        <v>53</v>
      </c>
      <c r="K14" s="15" t="s">
        <v>72</v>
      </c>
      <c r="L14" s="15" t="s">
        <v>73</v>
      </c>
      <c r="M14" s="15" t="s">
        <v>74</v>
      </c>
      <c r="N14" s="15" t="s">
        <v>96</v>
      </c>
      <c r="O14" s="15" t="s">
        <v>76</v>
      </c>
      <c r="P14" s="10">
        <v>1</v>
      </c>
      <c r="Q14" s="10">
        <v>1</v>
      </c>
      <c r="R14" s="10">
        <v>1</v>
      </c>
      <c r="S14" s="10">
        <v>1</v>
      </c>
      <c r="T14" s="10">
        <v>0</v>
      </c>
      <c r="U14" s="12">
        <f t="shared" si="0"/>
        <v>4</v>
      </c>
      <c r="V14" s="18" t="s">
        <v>86</v>
      </c>
      <c r="W14" s="16" t="s">
        <v>60</v>
      </c>
      <c r="X14" s="15" t="s">
        <v>108</v>
      </c>
      <c r="Y14" s="15" t="s">
        <v>77</v>
      </c>
      <c r="Z14" s="15" t="s">
        <v>78</v>
      </c>
      <c r="AA14" s="16" t="s">
        <v>145</v>
      </c>
      <c r="AB14" s="15">
        <v>0</v>
      </c>
      <c r="AC14" s="15" t="s">
        <v>87</v>
      </c>
    </row>
    <row r="15" spans="1:29" ht="72" x14ac:dyDescent="0.25">
      <c r="A15" s="10">
        <v>13</v>
      </c>
      <c r="B15" s="10" t="s">
        <v>146</v>
      </c>
      <c r="C15" s="10" t="s">
        <v>46</v>
      </c>
      <c r="D15" s="11" t="s">
        <v>147</v>
      </c>
      <c r="E15" s="10" t="s">
        <v>48</v>
      </c>
      <c r="F15" s="10" t="s">
        <v>49</v>
      </c>
      <c r="G15" s="10" t="s">
        <v>148</v>
      </c>
      <c r="H15" s="11" t="s">
        <v>149</v>
      </c>
      <c r="I15" s="10" t="s">
        <v>70</v>
      </c>
      <c r="J15" s="10" t="s">
        <v>53</v>
      </c>
      <c r="K15" s="10" t="s">
        <v>72</v>
      </c>
      <c r="L15" s="10" t="s">
        <v>73</v>
      </c>
      <c r="M15" s="10" t="s">
        <v>74</v>
      </c>
      <c r="N15" s="10" t="s">
        <v>150</v>
      </c>
      <c r="O15" s="10" t="s">
        <v>76</v>
      </c>
      <c r="P15" s="10">
        <v>0</v>
      </c>
      <c r="Q15" s="10">
        <v>1</v>
      </c>
      <c r="R15" s="10">
        <v>1</v>
      </c>
      <c r="S15" s="10">
        <v>1</v>
      </c>
      <c r="T15" s="10">
        <v>1</v>
      </c>
      <c r="U15" s="12">
        <f t="shared" si="0"/>
        <v>4</v>
      </c>
      <c r="V15" s="18" t="s">
        <v>86</v>
      </c>
      <c r="W15" s="11" t="s">
        <v>60</v>
      </c>
      <c r="X15" s="14" t="s">
        <v>61</v>
      </c>
      <c r="Y15" s="10" t="s">
        <v>77</v>
      </c>
      <c r="Z15" s="10" t="s">
        <v>78</v>
      </c>
      <c r="AA15" s="11" t="s">
        <v>151</v>
      </c>
      <c r="AB15" s="10">
        <v>0</v>
      </c>
      <c r="AC15" s="10" t="s">
        <v>65</v>
      </c>
    </row>
    <row r="16" spans="1:29" ht="72" x14ac:dyDescent="0.25">
      <c r="A16" s="15">
        <v>14</v>
      </c>
      <c r="B16" s="15" t="s">
        <v>152</v>
      </c>
      <c r="C16" s="15" t="s">
        <v>46</v>
      </c>
      <c r="D16" s="16" t="s">
        <v>153</v>
      </c>
      <c r="E16" s="15" t="s">
        <v>48</v>
      </c>
      <c r="F16" s="15" t="s">
        <v>49</v>
      </c>
      <c r="G16" s="15" t="s">
        <v>154</v>
      </c>
      <c r="H16" s="16" t="s">
        <v>155</v>
      </c>
      <c r="I16" s="15" t="s">
        <v>70</v>
      </c>
      <c r="J16" s="15" t="s">
        <v>156</v>
      </c>
      <c r="K16" s="15" t="s">
        <v>118</v>
      </c>
      <c r="L16" s="15" t="s">
        <v>73</v>
      </c>
      <c r="M16" s="15" t="s">
        <v>74</v>
      </c>
      <c r="N16" s="15" t="s">
        <v>96</v>
      </c>
      <c r="O16" s="15" t="s">
        <v>76</v>
      </c>
      <c r="P16" s="10">
        <v>1</v>
      </c>
      <c r="Q16" s="10">
        <v>1</v>
      </c>
      <c r="R16" s="10">
        <v>0</v>
      </c>
      <c r="S16" s="10">
        <v>1</v>
      </c>
      <c r="T16" s="10">
        <v>0</v>
      </c>
      <c r="U16" s="12">
        <f t="shared" si="0"/>
        <v>3</v>
      </c>
      <c r="V16" s="13" t="s">
        <v>59</v>
      </c>
      <c r="W16" s="16" t="s">
        <v>60</v>
      </c>
      <c r="X16" s="17" t="s">
        <v>61</v>
      </c>
      <c r="Y16" s="15" t="s">
        <v>77</v>
      </c>
      <c r="Z16" s="15" t="s">
        <v>78</v>
      </c>
      <c r="AA16" s="16"/>
      <c r="AB16" s="15">
        <v>0</v>
      </c>
      <c r="AC16" s="15" t="s">
        <v>87</v>
      </c>
    </row>
    <row r="17" spans="1:29" ht="72" x14ac:dyDescent="0.25">
      <c r="A17" s="10">
        <v>15</v>
      </c>
      <c r="B17" s="10" t="s">
        <v>157</v>
      </c>
      <c r="C17" s="10" t="s">
        <v>46</v>
      </c>
      <c r="D17" s="11" t="s">
        <v>158</v>
      </c>
      <c r="E17" s="10" t="s">
        <v>48</v>
      </c>
      <c r="F17" s="10" t="s">
        <v>49</v>
      </c>
      <c r="G17" s="10" t="s">
        <v>159</v>
      </c>
      <c r="H17" s="11" t="s">
        <v>144</v>
      </c>
      <c r="I17" s="10" t="s">
        <v>70</v>
      </c>
      <c r="J17" s="10" t="s">
        <v>53</v>
      </c>
      <c r="K17" s="10" t="s">
        <v>72</v>
      </c>
      <c r="L17" s="10" t="s">
        <v>73</v>
      </c>
      <c r="M17" s="10" t="s">
        <v>74</v>
      </c>
      <c r="N17" s="10" t="s">
        <v>96</v>
      </c>
      <c r="O17" s="10" t="s">
        <v>76</v>
      </c>
      <c r="P17" s="10">
        <v>1</v>
      </c>
      <c r="Q17" s="10">
        <v>1</v>
      </c>
      <c r="R17" s="10">
        <v>1</v>
      </c>
      <c r="S17" s="10">
        <v>1</v>
      </c>
      <c r="T17" s="10">
        <v>0</v>
      </c>
      <c r="U17" s="12">
        <f t="shared" si="0"/>
        <v>4</v>
      </c>
      <c r="V17" s="18" t="s">
        <v>86</v>
      </c>
      <c r="W17" s="11" t="s">
        <v>60</v>
      </c>
      <c r="X17" s="10" t="s">
        <v>108</v>
      </c>
      <c r="Y17" s="10" t="s">
        <v>77</v>
      </c>
      <c r="Z17" s="10" t="s">
        <v>78</v>
      </c>
      <c r="AA17" s="11"/>
      <c r="AB17" s="10">
        <v>0</v>
      </c>
      <c r="AC17" s="10" t="s">
        <v>87</v>
      </c>
    </row>
    <row r="18" spans="1:29" ht="72" x14ac:dyDescent="0.25">
      <c r="A18" s="15">
        <v>16</v>
      </c>
      <c r="B18" s="15" t="s">
        <v>160</v>
      </c>
      <c r="C18" s="15" t="s">
        <v>46</v>
      </c>
      <c r="D18" s="16" t="s">
        <v>161</v>
      </c>
      <c r="E18" s="15" t="s">
        <v>48</v>
      </c>
      <c r="F18" s="15" t="s">
        <v>49</v>
      </c>
      <c r="G18" s="15" t="s">
        <v>162</v>
      </c>
      <c r="H18" s="16" t="s">
        <v>163</v>
      </c>
      <c r="I18" s="15" t="s">
        <v>93</v>
      </c>
      <c r="J18" s="15" t="s">
        <v>53</v>
      </c>
      <c r="K18" s="15" t="s">
        <v>72</v>
      </c>
      <c r="L18" s="15" t="s">
        <v>73</v>
      </c>
      <c r="M18" s="15" t="s">
        <v>74</v>
      </c>
      <c r="N18" s="15" t="s">
        <v>119</v>
      </c>
      <c r="O18" s="15" t="s">
        <v>76</v>
      </c>
      <c r="P18" s="10">
        <v>0</v>
      </c>
      <c r="Q18" s="10">
        <v>1</v>
      </c>
      <c r="R18" s="10">
        <v>1</v>
      </c>
      <c r="S18" s="10">
        <v>1</v>
      </c>
      <c r="T18" s="10">
        <v>0</v>
      </c>
      <c r="U18" s="12">
        <f t="shared" si="0"/>
        <v>3</v>
      </c>
      <c r="V18" s="13" t="s">
        <v>59</v>
      </c>
      <c r="W18" s="16" t="s">
        <v>60</v>
      </c>
      <c r="X18" s="17" t="s">
        <v>61</v>
      </c>
      <c r="Y18" s="15" t="s">
        <v>77</v>
      </c>
      <c r="Z18" s="15" t="s">
        <v>78</v>
      </c>
      <c r="AA18" s="16" t="s">
        <v>164</v>
      </c>
      <c r="AB18" s="15">
        <v>0</v>
      </c>
      <c r="AC18" s="15" t="s">
        <v>165</v>
      </c>
    </row>
    <row r="19" spans="1:29" ht="72" x14ac:dyDescent="0.25">
      <c r="A19" s="10">
        <v>17</v>
      </c>
      <c r="B19" s="10" t="s">
        <v>166</v>
      </c>
      <c r="C19" s="10" t="s">
        <v>46</v>
      </c>
      <c r="D19" s="11" t="s">
        <v>167</v>
      </c>
      <c r="E19" s="10" t="s">
        <v>48</v>
      </c>
      <c r="F19" s="10" t="s">
        <v>49</v>
      </c>
      <c r="G19" s="10" t="s">
        <v>168</v>
      </c>
      <c r="H19" s="11" t="s">
        <v>169</v>
      </c>
      <c r="I19" s="10" t="s">
        <v>93</v>
      </c>
      <c r="J19" s="10" t="s">
        <v>156</v>
      </c>
      <c r="K19" s="10" t="s">
        <v>118</v>
      </c>
      <c r="L19" s="10" t="s">
        <v>55</v>
      </c>
      <c r="M19" s="10" t="s">
        <v>56</v>
      </c>
      <c r="N19" s="10" t="s">
        <v>96</v>
      </c>
      <c r="O19" s="10" t="s">
        <v>126</v>
      </c>
      <c r="P19" s="10">
        <v>0</v>
      </c>
      <c r="Q19" s="10">
        <v>0</v>
      </c>
      <c r="R19" s="10">
        <v>0</v>
      </c>
      <c r="S19" s="10">
        <v>1</v>
      </c>
      <c r="T19" s="10">
        <v>0</v>
      </c>
      <c r="U19" s="12">
        <f t="shared" si="0"/>
        <v>1</v>
      </c>
      <c r="V19" s="13" t="s">
        <v>59</v>
      </c>
      <c r="W19" s="11" t="s">
        <v>60</v>
      </c>
      <c r="X19" s="10" t="s">
        <v>108</v>
      </c>
      <c r="Y19" s="10" t="s">
        <v>77</v>
      </c>
      <c r="Z19" s="10" t="s">
        <v>78</v>
      </c>
      <c r="AA19" s="11"/>
      <c r="AB19" s="10">
        <v>0</v>
      </c>
      <c r="AC19" s="10" t="s">
        <v>87</v>
      </c>
    </row>
    <row r="20" spans="1:29" ht="72" x14ac:dyDescent="0.25">
      <c r="A20" s="15">
        <v>18</v>
      </c>
      <c r="B20" s="15" t="s">
        <v>170</v>
      </c>
      <c r="C20" s="15" t="s">
        <v>46</v>
      </c>
      <c r="D20" s="16" t="s">
        <v>171</v>
      </c>
      <c r="E20" s="22" t="s">
        <v>172</v>
      </c>
      <c r="F20" s="15" t="s">
        <v>173</v>
      </c>
      <c r="G20" s="15" t="s">
        <v>148</v>
      </c>
      <c r="H20" s="16" t="s">
        <v>174</v>
      </c>
      <c r="I20" s="15" t="s">
        <v>93</v>
      </c>
      <c r="J20" s="15" t="s">
        <v>53</v>
      </c>
      <c r="K20" s="15" t="s">
        <v>118</v>
      </c>
      <c r="L20" s="15" t="s">
        <v>175</v>
      </c>
      <c r="M20" s="15" t="s">
        <v>106</v>
      </c>
      <c r="N20" s="15" t="s">
        <v>106</v>
      </c>
      <c r="O20" s="15" t="s">
        <v>126</v>
      </c>
      <c r="P20" s="10">
        <v>0</v>
      </c>
      <c r="Q20" s="10">
        <v>0</v>
      </c>
      <c r="R20" s="10">
        <v>0</v>
      </c>
      <c r="S20" s="10">
        <v>0</v>
      </c>
      <c r="T20" s="10">
        <v>0</v>
      </c>
      <c r="U20" s="12">
        <f t="shared" si="0"/>
        <v>0</v>
      </c>
      <c r="V20" s="23" t="s">
        <v>176</v>
      </c>
      <c r="W20" s="16" t="s">
        <v>60</v>
      </c>
      <c r="X20" s="17" t="s">
        <v>61</v>
      </c>
      <c r="Y20" s="15" t="s">
        <v>77</v>
      </c>
      <c r="Z20" s="15" t="s">
        <v>78</v>
      </c>
      <c r="AA20" s="16" t="s">
        <v>177</v>
      </c>
      <c r="AB20" s="15">
        <v>0</v>
      </c>
      <c r="AC20" s="15" t="s">
        <v>87</v>
      </c>
    </row>
    <row r="21" spans="1:29" ht="72" x14ac:dyDescent="0.25">
      <c r="A21" s="10">
        <v>19</v>
      </c>
      <c r="B21" s="10" t="s">
        <v>178</v>
      </c>
      <c r="C21" s="10" t="s">
        <v>46</v>
      </c>
      <c r="D21" s="11" t="s">
        <v>179</v>
      </c>
      <c r="E21" s="10" t="s">
        <v>48</v>
      </c>
      <c r="F21" s="10" t="s">
        <v>49</v>
      </c>
      <c r="G21" s="10" t="s">
        <v>180</v>
      </c>
      <c r="H21" s="11" t="s">
        <v>181</v>
      </c>
      <c r="I21" s="10" t="s">
        <v>93</v>
      </c>
      <c r="J21" s="10" t="s">
        <v>53</v>
      </c>
      <c r="K21" s="10" t="s">
        <v>118</v>
      </c>
      <c r="L21" s="10" t="s">
        <v>73</v>
      </c>
      <c r="M21" s="10" t="s">
        <v>74</v>
      </c>
      <c r="N21" s="10" t="s">
        <v>96</v>
      </c>
      <c r="O21" s="10" t="s">
        <v>76</v>
      </c>
      <c r="P21" s="10">
        <v>0</v>
      </c>
      <c r="Q21" s="10">
        <v>1</v>
      </c>
      <c r="R21" s="10">
        <v>0</v>
      </c>
      <c r="S21" s="10">
        <v>1</v>
      </c>
      <c r="T21" s="10">
        <v>0</v>
      </c>
      <c r="U21" s="12">
        <f t="shared" si="0"/>
        <v>2</v>
      </c>
      <c r="V21" s="13" t="s">
        <v>59</v>
      </c>
      <c r="W21" s="11" t="s">
        <v>60</v>
      </c>
      <c r="X21" s="14" t="s">
        <v>61</v>
      </c>
      <c r="Y21" s="10" t="s">
        <v>77</v>
      </c>
      <c r="Z21" s="10" t="s">
        <v>78</v>
      </c>
      <c r="AA21" s="11"/>
      <c r="AB21" s="10">
        <v>0</v>
      </c>
      <c r="AC21" s="10" t="s">
        <v>87</v>
      </c>
    </row>
    <row r="22" spans="1:29" ht="72" x14ac:dyDescent="0.25">
      <c r="A22" s="15">
        <v>20</v>
      </c>
      <c r="B22" s="15" t="s">
        <v>182</v>
      </c>
      <c r="C22" s="15" t="s">
        <v>46</v>
      </c>
      <c r="D22" s="16" t="s">
        <v>183</v>
      </c>
      <c r="E22" s="15" t="s">
        <v>48</v>
      </c>
      <c r="F22" s="15" t="s">
        <v>49</v>
      </c>
      <c r="G22" s="15" t="s">
        <v>184</v>
      </c>
      <c r="H22" s="16" t="s">
        <v>185</v>
      </c>
      <c r="I22" s="15" t="s">
        <v>93</v>
      </c>
      <c r="J22" s="15" t="s">
        <v>156</v>
      </c>
      <c r="K22" s="15" t="s">
        <v>118</v>
      </c>
      <c r="L22" s="15" t="s">
        <v>73</v>
      </c>
      <c r="M22" s="15" t="s">
        <v>74</v>
      </c>
      <c r="N22" s="15" t="s">
        <v>186</v>
      </c>
      <c r="O22" s="15" t="s">
        <v>187</v>
      </c>
      <c r="P22" s="10">
        <v>0</v>
      </c>
      <c r="Q22" s="10">
        <v>0</v>
      </c>
      <c r="R22" s="10">
        <v>0</v>
      </c>
      <c r="S22" s="10">
        <v>1</v>
      </c>
      <c r="T22" s="10">
        <v>1</v>
      </c>
      <c r="U22" s="12">
        <f t="shared" si="0"/>
        <v>2</v>
      </c>
      <c r="V22" s="13" t="s">
        <v>59</v>
      </c>
      <c r="W22" s="16" t="s">
        <v>60</v>
      </c>
      <c r="X22" s="17" t="s">
        <v>61</v>
      </c>
      <c r="Y22" s="15" t="s">
        <v>77</v>
      </c>
      <c r="Z22" s="15" t="s">
        <v>78</v>
      </c>
      <c r="AA22" s="16" t="s">
        <v>188</v>
      </c>
      <c r="AB22" s="15">
        <v>0</v>
      </c>
      <c r="AC22" s="15" t="s">
        <v>65</v>
      </c>
    </row>
    <row r="23" spans="1:29" ht="72" x14ac:dyDescent="0.25">
      <c r="A23" s="10">
        <v>21</v>
      </c>
      <c r="B23" s="10" t="s">
        <v>189</v>
      </c>
      <c r="C23" s="10" t="s">
        <v>46</v>
      </c>
      <c r="D23" s="11" t="s">
        <v>190</v>
      </c>
      <c r="E23" s="10" t="s">
        <v>48</v>
      </c>
      <c r="F23" s="10" t="s">
        <v>49</v>
      </c>
      <c r="G23" s="10" t="s">
        <v>191</v>
      </c>
      <c r="H23" s="11" t="s">
        <v>192</v>
      </c>
      <c r="I23" s="10" t="s">
        <v>70</v>
      </c>
      <c r="J23" s="10" t="s">
        <v>53</v>
      </c>
      <c r="K23" s="10" t="s">
        <v>54</v>
      </c>
      <c r="L23" s="10" t="s">
        <v>73</v>
      </c>
      <c r="M23" s="10" t="s">
        <v>74</v>
      </c>
      <c r="N23" s="10" t="s">
        <v>96</v>
      </c>
      <c r="O23" s="10" t="s">
        <v>76</v>
      </c>
      <c r="P23" s="10">
        <v>1</v>
      </c>
      <c r="Q23" s="10">
        <v>1</v>
      </c>
      <c r="R23" s="10">
        <v>0</v>
      </c>
      <c r="S23" s="10">
        <v>0</v>
      </c>
      <c r="T23" s="10">
        <v>0</v>
      </c>
      <c r="U23" s="12">
        <f t="shared" si="0"/>
        <v>2</v>
      </c>
      <c r="V23" s="13" t="s">
        <v>59</v>
      </c>
      <c r="W23" s="11" t="s">
        <v>60</v>
      </c>
      <c r="X23" s="10" t="s">
        <v>108</v>
      </c>
      <c r="Y23" s="10" t="s">
        <v>77</v>
      </c>
      <c r="Z23" s="10" t="s">
        <v>193</v>
      </c>
      <c r="AA23" s="11" t="s">
        <v>194</v>
      </c>
      <c r="AB23" s="10">
        <v>0</v>
      </c>
      <c r="AC23" s="10" t="s">
        <v>87</v>
      </c>
    </row>
    <row r="24" spans="1:29" ht="72" x14ac:dyDescent="0.25">
      <c r="A24" s="15">
        <v>22</v>
      </c>
      <c r="B24" s="15" t="s">
        <v>195</v>
      </c>
      <c r="C24" s="15" t="s">
        <v>46</v>
      </c>
      <c r="D24" s="16" t="s">
        <v>196</v>
      </c>
      <c r="E24" s="15" t="s">
        <v>48</v>
      </c>
      <c r="F24" s="15" t="s">
        <v>90</v>
      </c>
      <c r="G24" s="15" t="s">
        <v>197</v>
      </c>
      <c r="H24" s="16" t="s">
        <v>92</v>
      </c>
      <c r="I24" s="15" t="s">
        <v>93</v>
      </c>
      <c r="J24" s="15" t="s">
        <v>94</v>
      </c>
      <c r="K24" s="15" t="s">
        <v>95</v>
      </c>
      <c r="L24" s="15" t="s">
        <v>73</v>
      </c>
      <c r="M24" s="15" t="s">
        <v>74</v>
      </c>
      <c r="N24" s="15" t="s">
        <v>96</v>
      </c>
      <c r="O24" s="15" t="s">
        <v>76</v>
      </c>
      <c r="P24" s="10">
        <v>0</v>
      </c>
      <c r="Q24" s="10">
        <v>0</v>
      </c>
      <c r="R24" s="10">
        <v>0</v>
      </c>
      <c r="S24" s="10">
        <v>0</v>
      </c>
      <c r="T24" s="10">
        <v>0</v>
      </c>
      <c r="U24" s="12">
        <f t="shared" si="0"/>
        <v>0</v>
      </c>
      <c r="V24" s="19" t="s">
        <v>97</v>
      </c>
      <c r="W24" s="16" t="s">
        <v>60</v>
      </c>
      <c r="X24" s="17" t="s">
        <v>61</v>
      </c>
      <c r="Y24" s="15" t="s">
        <v>77</v>
      </c>
      <c r="Z24" s="15" t="s">
        <v>78</v>
      </c>
      <c r="AA24" s="16" t="s">
        <v>198</v>
      </c>
      <c r="AB24" s="15">
        <v>0</v>
      </c>
      <c r="AC24" s="15" t="s">
        <v>87</v>
      </c>
    </row>
    <row r="25" spans="1:29" ht="84" x14ac:dyDescent="0.25">
      <c r="A25" s="10">
        <v>23</v>
      </c>
      <c r="B25" s="10" t="s">
        <v>199</v>
      </c>
      <c r="C25" s="10" t="s">
        <v>46</v>
      </c>
      <c r="D25" s="11" t="s">
        <v>200</v>
      </c>
      <c r="E25" s="10" t="s">
        <v>48</v>
      </c>
      <c r="F25" s="10" t="s">
        <v>49</v>
      </c>
      <c r="G25" s="10" t="s">
        <v>201</v>
      </c>
      <c r="H25" s="11" t="s">
        <v>174</v>
      </c>
      <c r="I25" s="10" t="s">
        <v>93</v>
      </c>
      <c r="J25" s="10" t="s">
        <v>53</v>
      </c>
      <c r="K25" s="10" t="s">
        <v>118</v>
      </c>
      <c r="L25" s="10" t="s">
        <v>73</v>
      </c>
      <c r="M25" s="10" t="s">
        <v>74</v>
      </c>
      <c r="N25" s="10" t="s">
        <v>202</v>
      </c>
      <c r="O25" s="10" t="s">
        <v>76</v>
      </c>
      <c r="P25" s="10">
        <v>0</v>
      </c>
      <c r="Q25" s="10">
        <v>1</v>
      </c>
      <c r="R25" s="10">
        <v>0</v>
      </c>
      <c r="S25" s="10">
        <v>1</v>
      </c>
      <c r="T25" s="10">
        <v>1</v>
      </c>
      <c r="U25" s="12">
        <f t="shared" si="0"/>
        <v>3</v>
      </c>
      <c r="V25" s="13" t="s">
        <v>59</v>
      </c>
      <c r="W25" s="11" t="s">
        <v>60</v>
      </c>
      <c r="X25" s="14" t="s">
        <v>61</v>
      </c>
      <c r="Y25" s="10" t="s">
        <v>77</v>
      </c>
      <c r="Z25" s="10" t="s">
        <v>78</v>
      </c>
      <c r="AA25" s="11" t="s">
        <v>203</v>
      </c>
      <c r="AB25" s="10">
        <v>0</v>
      </c>
      <c r="AC25" s="10" t="s">
        <v>65</v>
      </c>
    </row>
    <row r="26" spans="1:29" ht="72" x14ac:dyDescent="0.25">
      <c r="A26" s="15">
        <v>24</v>
      </c>
      <c r="B26" s="15" t="s">
        <v>204</v>
      </c>
      <c r="C26" s="15" t="s">
        <v>46</v>
      </c>
      <c r="D26" s="16" t="s">
        <v>205</v>
      </c>
      <c r="E26" s="15" t="s">
        <v>48</v>
      </c>
      <c r="F26" s="15" t="s">
        <v>49</v>
      </c>
      <c r="G26" s="15" t="s">
        <v>206</v>
      </c>
      <c r="H26" s="16" t="s">
        <v>207</v>
      </c>
      <c r="I26" s="15" t="s">
        <v>70</v>
      </c>
      <c r="J26" s="15" t="s">
        <v>53</v>
      </c>
      <c r="K26" s="15" t="s">
        <v>72</v>
      </c>
      <c r="L26" s="15" t="s">
        <v>73</v>
      </c>
      <c r="M26" s="15" t="s">
        <v>74</v>
      </c>
      <c r="N26" s="15" t="s">
        <v>96</v>
      </c>
      <c r="O26" s="15" t="s">
        <v>76</v>
      </c>
      <c r="P26" s="10">
        <v>1</v>
      </c>
      <c r="Q26" s="10">
        <v>1</v>
      </c>
      <c r="R26" s="10">
        <v>1</v>
      </c>
      <c r="S26" s="10">
        <v>1</v>
      </c>
      <c r="T26" s="10">
        <v>0</v>
      </c>
      <c r="U26" s="12">
        <f t="shared" si="0"/>
        <v>4</v>
      </c>
      <c r="V26" s="13" t="s">
        <v>59</v>
      </c>
      <c r="W26" s="16" t="s">
        <v>60</v>
      </c>
      <c r="X26" s="22" t="s">
        <v>208</v>
      </c>
      <c r="Y26" s="15" t="s">
        <v>77</v>
      </c>
      <c r="Z26" s="15" t="s">
        <v>78</v>
      </c>
      <c r="AA26" s="16" t="s">
        <v>209</v>
      </c>
      <c r="AB26" s="15">
        <v>0</v>
      </c>
      <c r="AC26" s="15" t="s">
        <v>87</v>
      </c>
    </row>
    <row r="27" spans="1:29" ht="96" x14ac:dyDescent="0.25">
      <c r="A27" s="10">
        <v>25</v>
      </c>
      <c r="B27" s="10" t="s">
        <v>210</v>
      </c>
      <c r="C27" s="10" t="s">
        <v>46</v>
      </c>
      <c r="D27" s="11" t="s">
        <v>211</v>
      </c>
      <c r="E27" s="20" t="s">
        <v>212</v>
      </c>
      <c r="F27" s="10" t="s">
        <v>213</v>
      </c>
      <c r="G27" s="10" t="s">
        <v>214</v>
      </c>
      <c r="H27" s="11" t="s">
        <v>215</v>
      </c>
      <c r="I27" s="10" t="s">
        <v>216</v>
      </c>
      <c r="J27" s="10" t="s">
        <v>94</v>
      </c>
      <c r="K27" s="10" t="s">
        <v>95</v>
      </c>
      <c r="L27" s="10" t="s">
        <v>175</v>
      </c>
      <c r="M27" s="10" t="s">
        <v>106</v>
      </c>
      <c r="N27" s="10" t="s">
        <v>119</v>
      </c>
      <c r="O27" s="10" t="s">
        <v>126</v>
      </c>
      <c r="P27" s="10">
        <v>0</v>
      </c>
      <c r="Q27" s="10">
        <v>0</v>
      </c>
      <c r="R27" s="10">
        <v>0</v>
      </c>
      <c r="S27" s="10">
        <v>0</v>
      </c>
      <c r="T27" s="10">
        <v>0</v>
      </c>
      <c r="U27" s="12">
        <f t="shared" si="0"/>
        <v>0</v>
      </c>
      <c r="V27" s="23" t="s">
        <v>176</v>
      </c>
      <c r="W27" s="11" t="s">
        <v>60</v>
      </c>
      <c r="X27" s="10" t="s">
        <v>108</v>
      </c>
      <c r="Y27" s="10" t="s">
        <v>77</v>
      </c>
      <c r="Z27" s="10" t="s">
        <v>78</v>
      </c>
      <c r="AA27" s="11" t="s">
        <v>217</v>
      </c>
      <c r="AB27" s="10">
        <v>0</v>
      </c>
      <c r="AC27" s="10" t="s">
        <v>165</v>
      </c>
    </row>
    <row r="28" spans="1:29" ht="72" x14ac:dyDescent="0.25">
      <c r="A28" s="15">
        <v>26</v>
      </c>
      <c r="B28" s="15" t="s">
        <v>218</v>
      </c>
      <c r="C28" s="15" t="s">
        <v>46</v>
      </c>
      <c r="D28" s="16" t="s">
        <v>67</v>
      </c>
      <c r="E28" s="15" t="s">
        <v>48</v>
      </c>
      <c r="F28" s="15" t="s">
        <v>49</v>
      </c>
      <c r="G28" s="15" t="s">
        <v>219</v>
      </c>
      <c r="H28" s="16" t="s">
        <v>220</v>
      </c>
      <c r="I28" s="15" t="s">
        <v>93</v>
      </c>
      <c r="J28" s="15" t="s">
        <v>53</v>
      </c>
      <c r="K28" s="15" t="s">
        <v>221</v>
      </c>
      <c r="L28" s="15" t="s">
        <v>73</v>
      </c>
      <c r="M28" s="15" t="s">
        <v>74</v>
      </c>
      <c r="N28" s="15" t="s">
        <v>222</v>
      </c>
      <c r="O28" s="15" t="s">
        <v>76</v>
      </c>
      <c r="P28" s="10">
        <v>0</v>
      </c>
      <c r="Q28" s="10">
        <v>1</v>
      </c>
      <c r="R28" s="10">
        <v>1</v>
      </c>
      <c r="S28" s="10">
        <v>1</v>
      </c>
      <c r="T28" s="10">
        <v>1</v>
      </c>
      <c r="U28" s="12">
        <f t="shared" si="0"/>
        <v>4</v>
      </c>
      <c r="V28" s="18" t="s">
        <v>86</v>
      </c>
      <c r="W28" s="16" t="s">
        <v>60</v>
      </c>
      <c r="X28" s="17" t="s">
        <v>61</v>
      </c>
      <c r="Y28" s="15" t="s">
        <v>77</v>
      </c>
      <c r="Z28" s="15" t="s">
        <v>223</v>
      </c>
      <c r="AA28" s="16" t="s">
        <v>224</v>
      </c>
      <c r="AB28" s="15">
        <v>0</v>
      </c>
      <c r="AC28" s="15" t="s">
        <v>65</v>
      </c>
    </row>
    <row r="29" spans="1:29" ht="72" x14ac:dyDescent="0.25">
      <c r="A29" s="10">
        <v>27</v>
      </c>
      <c r="B29" s="10" t="s">
        <v>225</v>
      </c>
      <c r="C29" s="10" t="s">
        <v>46</v>
      </c>
      <c r="D29" s="11" t="s">
        <v>226</v>
      </c>
      <c r="E29" s="10" t="s">
        <v>48</v>
      </c>
      <c r="F29" s="10" t="s">
        <v>90</v>
      </c>
      <c r="G29" s="10" t="s">
        <v>227</v>
      </c>
      <c r="H29" s="11" t="s">
        <v>228</v>
      </c>
      <c r="I29" s="10" t="s">
        <v>93</v>
      </c>
      <c r="J29" s="10" t="s">
        <v>94</v>
      </c>
      <c r="K29" s="10" t="s">
        <v>95</v>
      </c>
      <c r="L29" s="10" t="s">
        <v>73</v>
      </c>
      <c r="M29" s="10" t="s">
        <v>74</v>
      </c>
      <c r="N29" s="10" t="s">
        <v>96</v>
      </c>
      <c r="O29" s="10" t="s">
        <v>76</v>
      </c>
      <c r="P29" s="10">
        <v>0</v>
      </c>
      <c r="Q29" s="10">
        <v>0</v>
      </c>
      <c r="R29" s="10">
        <v>0</v>
      </c>
      <c r="S29" s="10">
        <v>0</v>
      </c>
      <c r="T29" s="10">
        <v>0</v>
      </c>
      <c r="U29" s="12">
        <f t="shared" si="0"/>
        <v>0</v>
      </c>
      <c r="V29" s="19" t="s">
        <v>97</v>
      </c>
      <c r="W29" s="11" t="s">
        <v>60</v>
      </c>
      <c r="X29" s="14" t="s">
        <v>61</v>
      </c>
      <c r="Y29" s="10" t="s">
        <v>77</v>
      </c>
      <c r="Z29" s="10" t="s">
        <v>78</v>
      </c>
      <c r="AA29" s="11"/>
      <c r="AB29" s="10">
        <v>0</v>
      </c>
      <c r="AC29" s="10" t="s">
        <v>87</v>
      </c>
    </row>
    <row r="30" spans="1:29" ht="72" x14ac:dyDescent="0.25">
      <c r="A30" s="15">
        <v>28</v>
      </c>
      <c r="B30" s="15" t="s">
        <v>229</v>
      </c>
      <c r="C30" s="15" t="s">
        <v>46</v>
      </c>
      <c r="D30" s="16" t="s">
        <v>230</v>
      </c>
      <c r="E30" s="15" t="s">
        <v>48</v>
      </c>
      <c r="F30" s="15" t="s">
        <v>90</v>
      </c>
      <c r="G30" s="15" t="s">
        <v>231</v>
      </c>
      <c r="H30" s="16" t="s">
        <v>232</v>
      </c>
      <c r="I30" s="15" t="s">
        <v>93</v>
      </c>
      <c r="J30" s="15" t="s">
        <v>94</v>
      </c>
      <c r="K30" s="15" t="s">
        <v>95</v>
      </c>
      <c r="L30" s="15" t="s">
        <v>73</v>
      </c>
      <c r="M30" s="15" t="s">
        <v>74</v>
      </c>
      <c r="N30" s="15" t="s">
        <v>96</v>
      </c>
      <c r="O30" s="15" t="s">
        <v>187</v>
      </c>
      <c r="P30" s="10">
        <v>0</v>
      </c>
      <c r="Q30" s="10">
        <v>0</v>
      </c>
      <c r="R30" s="10">
        <v>0</v>
      </c>
      <c r="S30" s="10">
        <v>0</v>
      </c>
      <c r="T30" s="10">
        <v>0</v>
      </c>
      <c r="U30" s="12">
        <f t="shared" si="0"/>
        <v>0</v>
      </c>
      <c r="V30" s="19" t="s">
        <v>97</v>
      </c>
      <c r="W30" s="16" t="s">
        <v>60</v>
      </c>
      <c r="X30" s="17" t="s">
        <v>61</v>
      </c>
      <c r="Y30" s="15" t="s">
        <v>77</v>
      </c>
      <c r="Z30" s="15" t="s">
        <v>78</v>
      </c>
      <c r="AA30" s="16"/>
      <c r="AB30" s="15">
        <v>0</v>
      </c>
      <c r="AC30" s="15" t="s">
        <v>87</v>
      </c>
    </row>
    <row r="31" spans="1:29" ht="72" x14ac:dyDescent="0.25">
      <c r="A31" s="10">
        <v>29</v>
      </c>
      <c r="B31" s="10" t="s">
        <v>233</v>
      </c>
      <c r="C31" s="10" t="s">
        <v>46</v>
      </c>
      <c r="D31" s="11" t="s">
        <v>234</v>
      </c>
      <c r="E31" s="20" t="s">
        <v>235</v>
      </c>
      <c r="F31" s="10" t="s">
        <v>49</v>
      </c>
      <c r="G31" s="10" t="s">
        <v>236</v>
      </c>
      <c r="H31" s="11" t="s">
        <v>237</v>
      </c>
      <c r="I31" s="10" t="s">
        <v>104</v>
      </c>
      <c r="J31" s="10" t="s">
        <v>125</v>
      </c>
      <c r="K31" s="10" t="s">
        <v>118</v>
      </c>
      <c r="L31" s="10" t="s">
        <v>55</v>
      </c>
      <c r="M31" s="10" t="s">
        <v>105</v>
      </c>
      <c r="N31" s="10" t="s">
        <v>106</v>
      </c>
      <c r="O31" s="10" t="s">
        <v>126</v>
      </c>
      <c r="P31" s="10">
        <v>0</v>
      </c>
      <c r="Q31" s="10">
        <v>0</v>
      </c>
      <c r="R31" s="10">
        <v>0</v>
      </c>
      <c r="S31" s="10">
        <v>0</v>
      </c>
      <c r="T31" s="10">
        <v>0</v>
      </c>
      <c r="U31" s="12">
        <f t="shared" si="0"/>
        <v>0</v>
      </c>
      <c r="V31" s="21" t="s">
        <v>107</v>
      </c>
      <c r="W31" s="11" t="s">
        <v>60</v>
      </c>
      <c r="X31" s="10" t="s">
        <v>108</v>
      </c>
      <c r="Y31" s="10" t="s">
        <v>77</v>
      </c>
      <c r="Z31" s="10" t="s">
        <v>78</v>
      </c>
      <c r="AA31" s="11" t="s">
        <v>238</v>
      </c>
      <c r="AB31" s="10">
        <v>0</v>
      </c>
      <c r="AC31" s="10" t="s">
        <v>87</v>
      </c>
    </row>
    <row r="32" spans="1:29" ht="72" x14ac:dyDescent="0.25">
      <c r="A32" s="15">
        <v>30</v>
      </c>
      <c r="B32" s="15" t="s">
        <v>239</v>
      </c>
      <c r="C32" s="15" t="s">
        <v>46</v>
      </c>
      <c r="D32" s="16" t="s">
        <v>67</v>
      </c>
      <c r="E32" s="15" t="s">
        <v>48</v>
      </c>
      <c r="F32" s="15" t="s">
        <v>49</v>
      </c>
      <c r="G32" s="15" t="s">
        <v>240</v>
      </c>
      <c r="H32" s="16" t="s">
        <v>241</v>
      </c>
      <c r="I32" s="15" t="s">
        <v>93</v>
      </c>
      <c r="J32" s="15" t="s">
        <v>242</v>
      </c>
      <c r="K32" s="15" t="s">
        <v>54</v>
      </c>
      <c r="L32" s="15" t="s">
        <v>73</v>
      </c>
      <c r="M32" s="15" t="s">
        <v>74</v>
      </c>
      <c r="N32" s="15" t="s">
        <v>96</v>
      </c>
      <c r="O32" s="15" t="s">
        <v>76</v>
      </c>
      <c r="P32" s="10">
        <v>0</v>
      </c>
      <c r="Q32" s="10">
        <v>0</v>
      </c>
      <c r="R32" s="10">
        <v>0</v>
      </c>
      <c r="S32" s="10">
        <v>1</v>
      </c>
      <c r="T32" s="10">
        <v>0</v>
      </c>
      <c r="U32" s="12">
        <f t="shared" si="0"/>
        <v>1</v>
      </c>
      <c r="V32" s="13" t="s">
        <v>59</v>
      </c>
      <c r="W32" s="16" t="s">
        <v>60</v>
      </c>
      <c r="X32" s="15" t="s">
        <v>108</v>
      </c>
      <c r="Y32" s="15" t="s">
        <v>77</v>
      </c>
      <c r="Z32" s="15" t="s">
        <v>78</v>
      </c>
      <c r="AA32" s="16"/>
      <c r="AB32" s="15">
        <v>0</v>
      </c>
      <c r="AC32" s="15" t="s">
        <v>87</v>
      </c>
    </row>
    <row r="33" spans="1:29" ht="72" x14ac:dyDescent="0.25">
      <c r="A33" s="10">
        <v>31</v>
      </c>
      <c r="B33" s="10" t="s">
        <v>243</v>
      </c>
      <c r="C33" s="10" t="s">
        <v>46</v>
      </c>
      <c r="D33" s="11" t="s">
        <v>244</v>
      </c>
      <c r="E33" s="10" t="s">
        <v>48</v>
      </c>
      <c r="F33" s="10" t="s">
        <v>49</v>
      </c>
      <c r="G33" s="10" t="s">
        <v>245</v>
      </c>
      <c r="H33" s="11" t="s">
        <v>246</v>
      </c>
      <c r="I33" s="10" t="s">
        <v>247</v>
      </c>
      <c r="J33" s="10" t="s">
        <v>53</v>
      </c>
      <c r="K33" s="10" t="s">
        <v>118</v>
      </c>
      <c r="L33" s="10" t="s">
        <v>73</v>
      </c>
      <c r="M33" s="10" t="s">
        <v>74</v>
      </c>
      <c r="N33" s="10" t="s">
        <v>96</v>
      </c>
      <c r="O33" s="10" t="s">
        <v>76</v>
      </c>
      <c r="P33" s="10">
        <v>1</v>
      </c>
      <c r="Q33" s="10">
        <v>1</v>
      </c>
      <c r="R33" s="10">
        <v>0</v>
      </c>
      <c r="S33" s="10">
        <v>1</v>
      </c>
      <c r="T33" s="10">
        <v>0</v>
      </c>
      <c r="U33" s="12">
        <f t="shared" si="0"/>
        <v>3</v>
      </c>
      <c r="V33" s="13" t="s">
        <v>59</v>
      </c>
      <c r="W33" s="11" t="s">
        <v>60</v>
      </c>
      <c r="X33" s="14" t="s">
        <v>61</v>
      </c>
      <c r="Y33" s="10" t="s">
        <v>77</v>
      </c>
      <c r="Z33" s="10" t="s">
        <v>78</v>
      </c>
      <c r="AA33" s="11" t="s">
        <v>248</v>
      </c>
      <c r="AB33" s="10">
        <v>0</v>
      </c>
      <c r="AC33" s="10" t="s">
        <v>87</v>
      </c>
    </row>
    <row r="34" spans="1:29" ht="72" x14ac:dyDescent="0.25">
      <c r="A34" s="15">
        <v>32</v>
      </c>
      <c r="B34" s="15" t="s">
        <v>249</v>
      </c>
      <c r="C34" s="15" t="s">
        <v>46</v>
      </c>
      <c r="D34" s="16" t="s">
        <v>250</v>
      </c>
      <c r="E34" s="15" t="s">
        <v>48</v>
      </c>
      <c r="F34" s="15" t="s">
        <v>49</v>
      </c>
      <c r="G34" s="15" t="s">
        <v>206</v>
      </c>
      <c r="H34" s="16" t="s">
        <v>207</v>
      </c>
      <c r="I34" s="15" t="s">
        <v>70</v>
      </c>
      <c r="J34" s="15" t="s">
        <v>53</v>
      </c>
      <c r="K34" s="15" t="s">
        <v>72</v>
      </c>
      <c r="L34" s="15" t="s">
        <v>73</v>
      </c>
      <c r="M34" s="15" t="s">
        <v>74</v>
      </c>
      <c r="N34" s="15" t="s">
        <v>96</v>
      </c>
      <c r="O34" s="15" t="s">
        <v>76</v>
      </c>
      <c r="P34" s="10">
        <v>1</v>
      </c>
      <c r="Q34" s="10">
        <v>1</v>
      </c>
      <c r="R34" s="10">
        <v>1</v>
      </c>
      <c r="S34" s="10">
        <v>1</v>
      </c>
      <c r="T34" s="10">
        <v>0</v>
      </c>
      <c r="U34" s="12">
        <f t="shared" si="0"/>
        <v>4</v>
      </c>
      <c r="V34" s="13" t="s">
        <v>59</v>
      </c>
      <c r="W34" s="16" t="s">
        <v>60</v>
      </c>
      <c r="X34" s="22" t="s">
        <v>208</v>
      </c>
      <c r="Y34" s="15" t="s">
        <v>77</v>
      </c>
      <c r="Z34" s="15" t="s">
        <v>78</v>
      </c>
      <c r="AA34" s="16" t="s">
        <v>251</v>
      </c>
      <c r="AB34" s="15">
        <v>0</v>
      </c>
      <c r="AC34" s="15" t="s">
        <v>87</v>
      </c>
    </row>
    <row r="35" spans="1:29" ht="72" x14ac:dyDescent="0.25">
      <c r="A35" s="10">
        <v>33</v>
      </c>
      <c r="B35" s="10" t="s">
        <v>252</v>
      </c>
      <c r="C35" s="10" t="s">
        <v>46</v>
      </c>
      <c r="D35" s="11" t="s">
        <v>253</v>
      </c>
      <c r="E35" s="10" t="s">
        <v>48</v>
      </c>
      <c r="F35" s="10" t="s">
        <v>49</v>
      </c>
      <c r="G35" s="10" t="s">
        <v>254</v>
      </c>
      <c r="H35" s="11" t="s">
        <v>255</v>
      </c>
      <c r="I35" s="10" t="s">
        <v>104</v>
      </c>
      <c r="J35" s="10" t="s">
        <v>125</v>
      </c>
      <c r="K35" s="10" t="s">
        <v>95</v>
      </c>
      <c r="L35" s="10" t="s">
        <v>55</v>
      </c>
      <c r="M35" s="10" t="s">
        <v>56</v>
      </c>
      <c r="N35" s="10" t="s">
        <v>96</v>
      </c>
      <c r="O35" s="10" t="s">
        <v>126</v>
      </c>
      <c r="P35" s="10">
        <v>0</v>
      </c>
      <c r="Q35" s="10">
        <v>0</v>
      </c>
      <c r="R35" s="10">
        <v>0</v>
      </c>
      <c r="S35" s="10">
        <v>0</v>
      </c>
      <c r="T35" s="10">
        <v>0</v>
      </c>
      <c r="U35" s="12">
        <f t="shared" ref="U35:U66" si="1">SUM(P35:T35)</f>
        <v>0</v>
      </c>
      <c r="V35" s="21" t="s">
        <v>107</v>
      </c>
      <c r="W35" s="11" t="s">
        <v>60</v>
      </c>
      <c r="X35" s="10" t="s">
        <v>108</v>
      </c>
      <c r="Y35" s="10" t="s">
        <v>77</v>
      </c>
      <c r="Z35" s="10" t="s">
        <v>78</v>
      </c>
      <c r="AA35" s="11" t="s">
        <v>127</v>
      </c>
      <c r="AB35" s="10">
        <v>0</v>
      </c>
      <c r="AC35" s="10" t="s">
        <v>87</v>
      </c>
    </row>
    <row r="36" spans="1:29" ht="72" x14ac:dyDescent="0.25">
      <c r="A36" s="15">
        <v>34</v>
      </c>
      <c r="B36" s="15" t="s">
        <v>256</v>
      </c>
      <c r="C36" s="15" t="s">
        <v>46</v>
      </c>
      <c r="D36" s="16" t="s">
        <v>257</v>
      </c>
      <c r="E36" s="15" t="s">
        <v>48</v>
      </c>
      <c r="F36" s="15" t="s">
        <v>90</v>
      </c>
      <c r="G36" s="15" t="s">
        <v>91</v>
      </c>
      <c r="H36" s="16" t="s">
        <v>258</v>
      </c>
      <c r="I36" s="15" t="s">
        <v>93</v>
      </c>
      <c r="J36" s="15" t="s">
        <v>94</v>
      </c>
      <c r="K36" s="15" t="s">
        <v>95</v>
      </c>
      <c r="L36" s="15" t="s">
        <v>73</v>
      </c>
      <c r="M36" s="15" t="s">
        <v>74</v>
      </c>
      <c r="N36" s="15" t="s">
        <v>96</v>
      </c>
      <c r="O36" s="15" t="s">
        <v>76</v>
      </c>
      <c r="P36" s="10">
        <v>0</v>
      </c>
      <c r="Q36" s="10">
        <v>0</v>
      </c>
      <c r="R36" s="10">
        <v>0</v>
      </c>
      <c r="S36" s="10">
        <v>0</v>
      </c>
      <c r="T36" s="10">
        <v>0</v>
      </c>
      <c r="U36" s="12">
        <f t="shared" si="1"/>
        <v>0</v>
      </c>
      <c r="V36" s="19" t="s">
        <v>97</v>
      </c>
      <c r="W36" s="16" t="s">
        <v>60</v>
      </c>
      <c r="X36" s="17" t="s">
        <v>61</v>
      </c>
      <c r="Y36" s="15" t="s">
        <v>77</v>
      </c>
      <c r="Z36" s="15" t="s">
        <v>78</v>
      </c>
      <c r="AA36" s="16"/>
      <c r="AB36" s="15">
        <v>0</v>
      </c>
      <c r="AC36" s="15" t="s">
        <v>87</v>
      </c>
    </row>
    <row r="37" spans="1:29" ht="72" x14ac:dyDescent="0.25">
      <c r="A37" s="10">
        <v>35</v>
      </c>
      <c r="B37" s="10" t="s">
        <v>259</v>
      </c>
      <c r="C37" s="10" t="s">
        <v>46</v>
      </c>
      <c r="D37" s="11" t="s">
        <v>260</v>
      </c>
      <c r="E37" s="10" t="s">
        <v>48</v>
      </c>
      <c r="F37" s="10" t="s">
        <v>49</v>
      </c>
      <c r="G37" s="10" t="s">
        <v>261</v>
      </c>
      <c r="H37" s="11" t="s">
        <v>262</v>
      </c>
      <c r="I37" s="10" t="s">
        <v>263</v>
      </c>
      <c r="J37" s="10" t="s">
        <v>156</v>
      </c>
      <c r="K37" s="10" t="s">
        <v>54</v>
      </c>
      <c r="L37" s="10" t="s">
        <v>73</v>
      </c>
      <c r="M37" s="10" t="s">
        <v>74</v>
      </c>
      <c r="N37" s="10" t="s">
        <v>264</v>
      </c>
      <c r="O37" s="10" t="s">
        <v>58</v>
      </c>
      <c r="P37" s="10">
        <v>0</v>
      </c>
      <c r="Q37" s="10">
        <v>0</v>
      </c>
      <c r="R37" s="10">
        <v>0</v>
      </c>
      <c r="S37" s="10">
        <v>1</v>
      </c>
      <c r="T37" s="10">
        <v>1</v>
      </c>
      <c r="U37" s="12">
        <f t="shared" si="1"/>
        <v>2</v>
      </c>
      <c r="V37" s="13" t="s">
        <v>59</v>
      </c>
      <c r="W37" s="11" t="s">
        <v>60</v>
      </c>
      <c r="X37" s="14" t="s">
        <v>61</v>
      </c>
      <c r="Y37" s="10" t="s">
        <v>77</v>
      </c>
      <c r="Z37" s="10" t="s">
        <v>78</v>
      </c>
      <c r="AA37" s="11" t="s">
        <v>265</v>
      </c>
      <c r="AB37" s="10">
        <v>0</v>
      </c>
      <c r="AC37" s="10" t="s">
        <v>65</v>
      </c>
    </row>
    <row r="38" spans="1:29" ht="72" x14ac:dyDescent="0.25">
      <c r="A38" s="15">
        <v>36</v>
      </c>
      <c r="B38" s="15" t="s">
        <v>266</v>
      </c>
      <c r="C38" s="15" t="s">
        <v>46</v>
      </c>
      <c r="D38" s="16" t="s">
        <v>267</v>
      </c>
      <c r="E38" s="15" t="s">
        <v>48</v>
      </c>
      <c r="F38" s="15" t="s">
        <v>49</v>
      </c>
      <c r="G38" s="15" t="s">
        <v>268</v>
      </c>
      <c r="H38" s="16" t="s">
        <v>269</v>
      </c>
      <c r="I38" s="15" t="s">
        <v>263</v>
      </c>
      <c r="J38" s="15" t="s">
        <v>270</v>
      </c>
      <c r="K38" s="15" t="s">
        <v>118</v>
      </c>
      <c r="L38" s="15" t="s">
        <v>73</v>
      </c>
      <c r="M38" s="15" t="s">
        <v>74</v>
      </c>
      <c r="N38" s="15" t="s">
        <v>271</v>
      </c>
      <c r="O38" s="15" t="s">
        <v>76</v>
      </c>
      <c r="P38" s="10">
        <v>0</v>
      </c>
      <c r="Q38" s="10">
        <v>0</v>
      </c>
      <c r="R38" s="10">
        <v>0</v>
      </c>
      <c r="S38" s="10">
        <v>1</v>
      </c>
      <c r="T38" s="10">
        <v>1</v>
      </c>
      <c r="U38" s="12">
        <f t="shared" si="1"/>
        <v>2</v>
      </c>
      <c r="V38" s="13" t="s">
        <v>59</v>
      </c>
      <c r="W38" s="16" t="s">
        <v>60</v>
      </c>
      <c r="X38" s="15" t="s">
        <v>108</v>
      </c>
      <c r="Y38" s="15" t="s">
        <v>77</v>
      </c>
      <c r="Z38" s="15" t="s">
        <v>78</v>
      </c>
      <c r="AA38" s="16" t="s">
        <v>272</v>
      </c>
      <c r="AB38" s="15">
        <v>0</v>
      </c>
      <c r="AC38" s="15" t="s">
        <v>65</v>
      </c>
    </row>
    <row r="39" spans="1:29" ht="72" x14ac:dyDescent="0.25">
      <c r="A39" s="10">
        <v>37</v>
      </c>
      <c r="B39" s="10" t="s">
        <v>273</v>
      </c>
      <c r="C39" s="10" t="s">
        <v>46</v>
      </c>
      <c r="D39" s="11" t="s">
        <v>274</v>
      </c>
      <c r="E39" s="10" t="s">
        <v>48</v>
      </c>
      <c r="F39" s="10" t="s">
        <v>49</v>
      </c>
      <c r="G39" s="10" t="s">
        <v>275</v>
      </c>
      <c r="H39" s="11" t="s">
        <v>246</v>
      </c>
      <c r="I39" s="10" t="s">
        <v>93</v>
      </c>
      <c r="J39" s="10" t="s">
        <v>53</v>
      </c>
      <c r="K39" s="10" t="s">
        <v>118</v>
      </c>
      <c r="L39" s="10" t="s">
        <v>73</v>
      </c>
      <c r="M39" s="10" t="s">
        <v>276</v>
      </c>
      <c r="N39" s="10" t="s">
        <v>277</v>
      </c>
      <c r="O39" s="10" t="s">
        <v>76</v>
      </c>
      <c r="P39" s="10">
        <v>0</v>
      </c>
      <c r="Q39" s="10">
        <v>1</v>
      </c>
      <c r="R39" s="10">
        <v>0</v>
      </c>
      <c r="S39" s="10">
        <v>1</v>
      </c>
      <c r="T39" s="10">
        <v>1</v>
      </c>
      <c r="U39" s="12">
        <f t="shared" si="1"/>
        <v>3</v>
      </c>
      <c r="V39" s="13" t="s">
        <v>59</v>
      </c>
      <c r="W39" s="11" t="s">
        <v>60</v>
      </c>
      <c r="X39" s="14" t="s">
        <v>61</v>
      </c>
      <c r="Y39" s="10" t="s">
        <v>77</v>
      </c>
      <c r="Z39" s="10" t="s">
        <v>278</v>
      </c>
      <c r="AA39" s="11" t="s">
        <v>279</v>
      </c>
      <c r="AB39" s="10">
        <v>0</v>
      </c>
      <c r="AC39" s="10" t="s">
        <v>65</v>
      </c>
    </row>
    <row r="40" spans="1:29" ht="72" x14ac:dyDescent="0.25">
      <c r="A40" s="15">
        <v>38</v>
      </c>
      <c r="B40" s="15" t="s">
        <v>280</v>
      </c>
      <c r="C40" s="15" t="s">
        <v>46</v>
      </c>
      <c r="D40" s="16" t="s">
        <v>281</v>
      </c>
      <c r="E40" s="22" t="s">
        <v>212</v>
      </c>
      <c r="F40" s="15" t="s">
        <v>213</v>
      </c>
      <c r="G40" s="15" t="s">
        <v>214</v>
      </c>
      <c r="H40" s="16" t="s">
        <v>282</v>
      </c>
      <c r="I40" s="15" t="s">
        <v>216</v>
      </c>
      <c r="J40" s="15" t="s">
        <v>94</v>
      </c>
      <c r="K40" s="15" t="s">
        <v>95</v>
      </c>
      <c r="L40" s="15" t="s">
        <v>175</v>
      </c>
      <c r="M40" s="15" t="s">
        <v>106</v>
      </c>
      <c r="N40" s="15" t="s">
        <v>106</v>
      </c>
      <c r="O40" s="15" t="s">
        <v>126</v>
      </c>
      <c r="P40" s="10">
        <v>0</v>
      </c>
      <c r="Q40" s="10">
        <v>0</v>
      </c>
      <c r="R40" s="10">
        <v>0</v>
      </c>
      <c r="S40" s="10">
        <v>0</v>
      </c>
      <c r="T40" s="10">
        <v>0</v>
      </c>
      <c r="U40" s="12">
        <f t="shared" si="1"/>
        <v>0</v>
      </c>
      <c r="V40" s="23" t="s">
        <v>176</v>
      </c>
      <c r="W40" s="16" t="s">
        <v>60</v>
      </c>
      <c r="X40" s="17" t="s">
        <v>61</v>
      </c>
      <c r="Y40" s="15" t="s">
        <v>77</v>
      </c>
      <c r="Z40" s="15" t="s">
        <v>78</v>
      </c>
      <c r="AA40" s="16" t="s">
        <v>283</v>
      </c>
      <c r="AB40" s="15">
        <v>0</v>
      </c>
      <c r="AC40" s="15" t="s">
        <v>87</v>
      </c>
    </row>
    <row r="41" spans="1:29" ht="72" x14ac:dyDescent="0.25">
      <c r="A41" s="10">
        <v>39</v>
      </c>
      <c r="B41" s="10" t="s">
        <v>284</v>
      </c>
      <c r="C41" s="10" t="s">
        <v>46</v>
      </c>
      <c r="D41" s="11" t="s">
        <v>285</v>
      </c>
      <c r="E41" s="10" t="s">
        <v>48</v>
      </c>
      <c r="F41" s="10" t="s">
        <v>49</v>
      </c>
      <c r="G41" s="10" t="s">
        <v>286</v>
      </c>
      <c r="H41" s="11" t="s">
        <v>287</v>
      </c>
      <c r="I41" s="10" t="s">
        <v>93</v>
      </c>
      <c r="J41" s="10" t="s">
        <v>156</v>
      </c>
      <c r="K41" s="10" t="s">
        <v>118</v>
      </c>
      <c r="L41" s="10" t="s">
        <v>73</v>
      </c>
      <c r="M41" s="10" t="s">
        <v>74</v>
      </c>
      <c r="N41" s="10" t="s">
        <v>288</v>
      </c>
      <c r="O41" s="10" t="s">
        <v>76</v>
      </c>
      <c r="P41" s="10">
        <v>0</v>
      </c>
      <c r="Q41" s="10">
        <v>0</v>
      </c>
      <c r="R41" s="10">
        <v>0</v>
      </c>
      <c r="S41" s="10">
        <v>1</v>
      </c>
      <c r="T41" s="10">
        <v>1</v>
      </c>
      <c r="U41" s="12">
        <f t="shared" si="1"/>
        <v>2</v>
      </c>
      <c r="V41" s="13" t="s">
        <v>59</v>
      </c>
      <c r="W41" s="11" t="s">
        <v>60</v>
      </c>
      <c r="X41" s="14" t="s">
        <v>61</v>
      </c>
      <c r="Y41" s="10" t="s">
        <v>77</v>
      </c>
      <c r="Z41" s="10" t="s">
        <v>78</v>
      </c>
      <c r="AA41" s="11" t="s">
        <v>289</v>
      </c>
      <c r="AB41" s="10">
        <v>0</v>
      </c>
      <c r="AC41" s="10" t="s">
        <v>65</v>
      </c>
    </row>
    <row r="42" spans="1:29" ht="72" x14ac:dyDescent="0.25">
      <c r="A42" s="15">
        <v>40</v>
      </c>
      <c r="B42" s="15" t="s">
        <v>290</v>
      </c>
      <c r="C42" s="15" t="s">
        <v>46</v>
      </c>
      <c r="D42" s="16" t="s">
        <v>291</v>
      </c>
      <c r="E42" s="15" t="s">
        <v>48</v>
      </c>
      <c r="F42" s="15" t="s">
        <v>49</v>
      </c>
      <c r="G42" s="15" t="s">
        <v>292</v>
      </c>
      <c r="H42" s="16" t="s">
        <v>293</v>
      </c>
      <c r="I42" s="15" t="s">
        <v>70</v>
      </c>
      <c r="J42" s="15" t="s">
        <v>53</v>
      </c>
      <c r="K42" s="15" t="s">
        <v>221</v>
      </c>
      <c r="L42" s="15" t="s">
        <v>73</v>
      </c>
      <c r="M42" s="15" t="s">
        <v>74</v>
      </c>
      <c r="N42" s="15" t="s">
        <v>85</v>
      </c>
      <c r="O42" s="15" t="s">
        <v>76</v>
      </c>
      <c r="P42" s="10">
        <v>1</v>
      </c>
      <c r="Q42" s="10">
        <v>1</v>
      </c>
      <c r="R42" s="10">
        <v>1</v>
      </c>
      <c r="S42" s="10">
        <v>1</v>
      </c>
      <c r="T42" s="10">
        <v>0</v>
      </c>
      <c r="U42" s="12">
        <f t="shared" si="1"/>
        <v>4</v>
      </c>
      <c r="V42" s="18" t="s">
        <v>86</v>
      </c>
      <c r="W42" s="16" t="s">
        <v>60</v>
      </c>
      <c r="X42" s="17" t="s">
        <v>61</v>
      </c>
      <c r="Y42" s="15" t="s">
        <v>77</v>
      </c>
      <c r="Z42" s="15" t="s">
        <v>78</v>
      </c>
      <c r="AA42" s="16" t="s">
        <v>294</v>
      </c>
      <c r="AB42" s="15">
        <v>0</v>
      </c>
      <c r="AC42" s="15" t="s">
        <v>87</v>
      </c>
    </row>
    <row r="43" spans="1:29" ht="72" x14ac:dyDescent="0.25">
      <c r="A43" s="10">
        <v>41</v>
      </c>
      <c r="B43" s="10" t="s">
        <v>295</v>
      </c>
      <c r="C43" s="10" t="s">
        <v>46</v>
      </c>
      <c r="D43" s="11" t="s">
        <v>296</v>
      </c>
      <c r="E43" s="10" t="s">
        <v>48</v>
      </c>
      <c r="F43" s="10" t="s">
        <v>49</v>
      </c>
      <c r="G43" s="10" t="s">
        <v>297</v>
      </c>
      <c r="H43" s="11" t="s">
        <v>298</v>
      </c>
      <c r="I43" s="10" t="s">
        <v>93</v>
      </c>
      <c r="J43" s="10" t="s">
        <v>53</v>
      </c>
      <c r="K43" s="10" t="s">
        <v>118</v>
      </c>
      <c r="L43" s="10" t="s">
        <v>73</v>
      </c>
      <c r="M43" s="10" t="s">
        <v>74</v>
      </c>
      <c r="N43" s="10" t="s">
        <v>119</v>
      </c>
      <c r="O43" s="10" t="s">
        <v>187</v>
      </c>
      <c r="P43" s="10">
        <v>0</v>
      </c>
      <c r="Q43" s="10">
        <v>1</v>
      </c>
      <c r="R43" s="10">
        <v>0</v>
      </c>
      <c r="S43" s="10">
        <v>0</v>
      </c>
      <c r="T43" s="10">
        <v>0</v>
      </c>
      <c r="U43" s="12">
        <f t="shared" si="1"/>
        <v>1</v>
      </c>
      <c r="V43" s="21" t="s">
        <v>107</v>
      </c>
      <c r="W43" s="11" t="s">
        <v>60</v>
      </c>
      <c r="X43" s="10" t="s">
        <v>108</v>
      </c>
      <c r="Y43" s="10" t="s">
        <v>77</v>
      </c>
      <c r="Z43" s="10" t="s">
        <v>78</v>
      </c>
      <c r="AA43" s="11" t="s">
        <v>299</v>
      </c>
      <c r="AB43" s="10">
        <v>0</v>
      </c>
      <c r="AC43" s="10" t="s">
        <v>121</v>
      </c>
    </row>
    <row r="44" spans="1:29" ht="72" x14ac:dyDescent="0.25">
      <c r="A44" s="15">
        <v>42</v>
      </c>
      <c r="B44" s="15" t="s">
        <v>300</v>
      </c>
      <c r="C44" s="15" t="s">
        <v>46</v>
      </c>
      <c r="D44" s="16" t="s">
        <v>301</v>
      </c>
      <c r="E44" s="15" t="s">
        <v>48</v>
      </c>
      <c r="F44" s="15" t="s">
        <v>49</v>
      </c>
      <c r="G44" s="15" t="s">
        <v>143</v>
      </c>
      <c r="H44" s="16" t="s">
        <v>302</v>
      </c>
      <c r="I44" s="15" t="s">
        <v>70</v>
      </c>
      <c r="J44" s="15" t="s">
        <v>53</v>
      </c>
      <c r="K44" s="15" t="s">
        <v>72</v>
      </c>
      <c r="L44" s="15" t="s">
        <v>73</v>
      </c>
      <c r="M44" s="15" t="s">
        <v>74</v>
      </c>
      <c r="N44" s="15" t="s">
        <v>85</v>
      </c>
      <c r="O44" s="15" t="s">
        <v>76</v>
      </c>
      <c r="P44" s="10">
        <v>1</v>
      </c>
      <c r="Q44" s="10">
        <v>1</v>
      </c>
      <c r="R44" s="10">
        <v>1</v>
      </c>
      <c r="S44" s="10">
        <v>1</v>
      </c>
      <c r="T44" s="10">
        <v>0</v>
      </c>
      <c r="U44" s="12">
        <f t="shared" si="1"/>
        <v>4</v>
      </c>
      <c r="V44" s="18" t="s">
        <v>86</v>
      </c>
      <c r="W44" s="16" t="s">
        <v>60</v>
      </c>
      <c r="X44" s="17" t="s">
        <v>61</v>
      </c>
      <c r="Y44" s="15" t="s">
        <v>77</v>
      </c>
      <c r="Z44" s="15" t="s">
        <v>78</v>
      </c>
      <c r="AA44" s="16"/>
      <c r="AB44" s="15">
        <v>0</v>
      </c>
      <c r="AC44" s="15" t="s">
        <v>87</v>
      </c>
    </row>
    <row r="45" spans="1:29" ht="72" x14ac:dyDescent="0.25">
      <c r="A45" s="10">
        <v>43</v>
      </c>
      <c r="B45" s="10" t="s">
        <v>303</v>
      </c>
      <c r="C45" s="10" t="s">
        <v>46</v>
      </c>
      <c r="D45" s="11" t="s">
        <v>304</v>
      </c>
      <c r="E45" s="10" t="s">
        <v>48</v>
      </c>
      <c r="F45" s="10" t="s">
        <v>49</v>
      </c>
      <c r="G45" s="10" t="s">
        <v>148</v>
      </c>
      <c r="H45" s="11" t="s">
        <v>305</v>
      </c>
      <c r="I45" s="10" t="s">
        <v>93</v>
      </c>
      <c r="J45" s="10" t="s">
        <v>156</v>
      </c>
      <c r="K45" s="10" t="s">
        <v>118</v>
      </c>
      <c r="L45" s="10" t="s">
        <v>73</v>
      </c>
      <c r="M45" s="10" t="s">
        <v>74</v>
      </c>
      <c r="N45" s="10" t="s">
        <v>96</v>
      </c>
      <c r="O45" s="10" t="s">
        <v>76</v>
      </c>
      <c r="P45" s="10">
        <v>0</v>
      </c>
      <c r="Q45" s="10">
        <v>0</v>
      </c>
      <c r="R45" s="10">
        <v>0</v>
      </c>
      <c r="S45" s="10">
        <v>1</v>
      </c>
      <c r="T45" s="10">
        <v>0</v>
      </c>
      <c r="U45" s="12">
        <f t="shared" si="1"/>
        <v>1</v>
      </c>
      <c r="V45" s="13" t="s">
        <v>59</v>
      </c>
      <c r="W45" s="11" t="s">
        <v>60</v>
      </c>
      <c r="X45" s="14" t="s">
        <v>61</v>
      </c>
      <c r="Y45" s="10" t="s">
        <v>77</v>
      </c>
      <c r="Z45" s="10" t="s">
        <v>78</v>
      </c>
      <c r="AA45" s="11"/>
      <c r="AB45" s="10">
        <v>0</v>
      </c>
      <c r="AC45" s="10" t="s">
        <v>87</v>
      </c>
    </row>
    <row r="46" spans="1:29" ht="72" x14ac:dyDescent="0.25">
      <c r="A46" s="15">
        <v>44</v>
      </c>
      <c r="B46" s="15" t="s">
        <v>306</v>
      </c>
      <c r="C46" s="15" t="s">
        <v>46</v>
      </c>
      <c r="D46" s="16" t="s">
        <v>307</v>
      </c>
      <c r="E46" s="15" t="s">
        <v>48</v>
      </c>
      <c r="F46" s="15" t="s">
        <v>90</v>
      </c>
      <c r="G46" s="15" t="s">
        <v>308</v>
      </c>
      <c r="H46" s="16" t="s">
        <v>309</v>
      </c>
      <c r="I46" s="15" t="s">
        <v>104</v>
      </c>
      <c r="J46" s="15" t="s">
        <v>125</v>
      </c>
      <c r="K46" s="15" t="s">
        <v>118</v>
      </c>
      <c r="L46" s="15" t="s">
        <v>310</v>
      </c>
      <c r="M46" s="15" t="s">
        <v>74</v>
      </c>
      <c r="N46" s="15" t="s">
        <v>96</v>
      </c>
      <c r="O46" s="15" t="s">
        <v>76</v>
      </c>
      <c r="P46" s="10">
        <v>0</v>
      </c>
      <c r="Q46" s="10">
        <v>0</v>
      </c>
      <c r="R46" s="10">
        <v>0</v>
      </c>
      <c r="S46" s="10">
        <v>0</v>
      </c>
      <c r="T46" s="10">
        <v>0</v>
      </c>
      <c r="U46" s="12">
        <f t="shared" si="1"/>
        <v>0</v>
      </c>
      <c r="V46" s="19" t="s">
        <v>97</v>
      </c>
      <c r="W46" s="16" t="s">
        <v>60</v>
      </c>
      <c r="X46" s="17" t="s">
        <v>61</v>
      </c>
      <c r="Y46" s="15" t="s">
        <v>77</v>
      </c>
      <c r="Z46" s="15" t="s">
        <v>78</v>
      </c>
      <c r="AA46" s="16" t="s">
        <v>311</v>
      </c>
      <c r="AB46" s="15">
        <v>0</v>
      </c>
      <c r="AC46" s="15" t="s">
        <v>87</v>
      </c>
    </row>
    <row r="47" spans="1:29" ht="72" x14ac:dyDescent="0.25">
      <c r="A47" s="10">
        <v>45</v>
      </c>
      <c r="B47" s="10" t="s">
        <v>312</v>
      </c>
      <c r="C47" s="10" t="s">
        <v>46</v>
      </c>
      <c r="D47" s="11" t="s">
        <v>313</v>
      </c>
      <c r="E47" s="20" t="s">
        <v>101</v>
      </c>
      <c r="F47" s="10" t="s">
        <v>49</v>
      </c>
      <c r="G47" s="10" t="s">
        <v>159</v>
      </c>
      <c r="H47" s="11" t="s">
        <v>314</v>
      </c>
      <c r="I47" s="10" t="s">
        <v>70</v>
      </c>
      <c r="J47" s="10" t="s">
        <v>53</v>
      </c>
      <c r="K47" s="10" t="s">
        <v>54</v>
      </c>
      <c r="L47" s="10" t="s">
        <v>73</v>
      </c>
      <c r="M47" s="10" t="s">
        <v>276</v>
      </c>
      <c r="N47" s="10" t="s">
        <v>96</v>
      </c>
      <c r="O47" s="10" t="s">
        <v>76</v>
      </c>
      <c r="P47" s="10">
        <v>1</v>
      </c>
      <c r="Q47" s="10">
        <v>1</v>
      </c>
      <c r="R47" s="10">
        <v>1</v>
      </c>
      <c r="S47" s="10">
        <v>1</v>
      </c>
      <c r="T47" s="10">
        <v>0</v>
      </c>
      <c r="U47" s="12">
        <f t="shared" si="1"/>
        <v>4</v>
      </c>
      <c r="V47" s="18" t="s">
        <v>86</v>
      </c>
      <c r="W47" s="11" t="s">
        <v>60</v>
      </c>
      <c r="X47" s="10" t="s">
        <v>108</v>
      </c>
      <c r="Y47" s="10" t="s">
        <v>77</v>
      </c>
      <c r="Z47" s="10" t="s">
        <v>78</v>
      </c>
      <c r="AA47" s="11" t="s">
        <v>315</v>
      </c>
      <c r="AB47" s="10">
        <v>0</v>
      </c>
      <c r="AC47" s="10" t="s">
        <v>87</v>
      </c>
    </row>
    <row r="48" spans="1:29" ht="96" x14ac:dyDescent="0.25">
      <c r="A48" s="15">
        <v>46</v>
      </c>
      <c r="B48" s="15" t="s">
        <v>316</v>
      </c>
      <c r="C48" s="15" t="s">
        <v>46</v>
      </c>
      <c r="D48" s="16" t="s">
        <v>317</v>
      </c>
      <c r="E48" s="15" t="s">
        <v>48</v>
      </c>
      <c r="F48" s="15" t="s">
        <v>49</v>
      </c>
      <c r="G48" s="15" t="s">
        <v>318</v>
      </c>
      <c r="H48" s="16" t="s">
        <v>220</v>
      </c>
      <c r="I48" s="15" t="s">
        <v>319</v>
      </c>
      <c r="J48" s="15" t="s">
        <v>53</v>
      </c>
      <c r="K48" s="15" t="s">
        <v>221</v>
      </c>
      <c r="L48" s="15" t="s">
        <v>73</v>
      </c>
      <c r="M48" s="15" t="s">
        <v>74</v>
      </c>
      <c r="N48" s="15" t="s">
        <v>320</v>
      </c>
      <c r="O48" s="15" t="s">
        <v>76</v>
      </c>
      <c r="P48" s="10">
        <v>1</v>
      </c>
      <c r="Q48" s="10">
        <v>1</v>
      </c>
      <c r="R48" s="10">
        <v>1</v>
      </c>
      <c r="S48" s="10">
        <v>1</v>
      </c>
      <c r="T48" s="10">
        <v>1</v>
      </c>
      <c r="U48" s="12">
        <f t="shared" si="1"/>
        <v>5</v>
      </c>
      <c r="V48" s="18" t="s">
        <v>86</v>
      </c>
      <c r="W48" s="16" t="s">
        <v>60</v>
      </c>
      <c r="X48" s="17" t="s">
        <v>61</v>
      </c>
      <c r="Y48" s="15" t="s">
        <v>77</v>
      </c>
      <c r="Z48" s="15" t="s">
        <v>321</v>
      </c>
      <c r="AA48" s="16" t="s">
        <v>322</v>
      </c>
      <c r="AB48" s="15">
        <v>0</v>
      </c>
      <c r="AC48" s="15" t="s">
        <v>80</v>
      </c>
    </row>
    <row r="49" spans="1:29" ht="72" x14ac:dyDescent="0.25">
      <c r="A49" s="10">
        <v>47</v>
      </c>
      <c r="B49" s="10" t="s">
        <v>323</v>
      </c>
      <c r="C49" s="10" t="s">
        <v>46</v>
      </c>
      <c r="D49" s="11" t="s">
        <v>324</v>
      </c>
      <c r="E49" s="20" t="s">
        <v>101</v>
      </c>
      <c r="F49" s="10" t="s">
        <v>49</v>
      </c>
      <c r="G49" s="10" t="s">
        <v>325</v>
      </c>
      <c r="H49" s="11" t="s">
        <v>326</v>
      </c>
      <c r="I49" s="10" t="s">
        <v>247</v>
      </c>
      <c r="J49" s="10" t="s">
        <v>53</v>
      </c>
      <c r="K49" s="10" t="s">
        <v>54</v>
      </c>
      <c r="L49" s="10" t="s">
        <v>73</v>
      </c>
      <c r="M49" s="10" t="s">
        <v>74</v>
      </c>
      <c r="N49" s="10" t="s">
        <v>96</v>
      </c>
      <c r="O49" s="10" t="s">
        <v>76</v>
      </c>
      <c r="P49" s="10">
        <v>1</v>
      </c>
      <c r="Q49" s="10">
        <v>1</v>
      </c>
      <c r="R49" s="10">
        <v>0</v>
      </c>
      <c r="S49" s="10">
        <v>1</v>
      </c>
      <c r="T49" s="10">
        <v>0</v>
      </c>
      <c r="U49" s="12">
        <f t="shared" si="1"/>
        <v>3</v>
      </c>
      <c r="V49" s="13" t="s">
        <v>59</v>
      </c>
      <c r="W49" s="11" t="s">
        <v>60</v>
      </c>
      <c r="X49" s="10" t="s">
        <v>108</v>
      </c>
      <c r="Y49" s="10" t="s">
        <v>77</v>
      </c>
      <c r="Z49" s="10" t="s">
        <v>78</v>
      </c>
      <c r="AA49" s="11" t="s">
        <v>327</v>
      </c>
      <c r="AB49" s="10">
        <v>0</v>
      </c>
      <c r="AC49" s="10" t="s">
        <v>87</v>
      </c>
    </row>
    <row r="50" spans="1:29" ht="72" x14ac:dyDescent="0.25">
      <c r="A50" s="15">
        <v>48</v>
      </c>
      <c r="B50" s="15" t="s">
        <v>328</v>
      </c>
      <c r="C50" s="15" t="s">
        <v>46</v>
      </c>
      <c r="D50" s="16" t="s">
        <v>329</v>
      </c>
      <c r="E50" s="22" t="s">
        <v>212</v>
      </c>
      <c r="F50" s="15" t="s">
        <v>213</v>
      </c>
      <c r="G50" s="15" t="s">
        <v>214</v>
      </c>
      <c r="H50" s="16" t="s">
        <v>330</v>
      </c>
      <c r="I50" s="15" t="s">
        <v>216</v>
      </c>
      <c r="J50" s="15" t="s">
        <v>94</v>
      </c>
      <c r="K50" s="15" t="s">
        <v>95</v>
      </c>
      <c r="L50" s="15" t="s">
        <v>175</v>
      </c>
      <c r="M50" s="15" t="s">
        <v>106</v>
      </c>
      <c r="N50" s="15" t="s">
        <v>106</v>
      </c>
      <c r="O50" s="15" t="s">
        <v>126</v>
      </c>
      <c r="P50" s="10">
        <v>0</v>
      </c>
      <c r="Q50" s="10">
        <v>0</v>
      </c>
      <c r="R50" s="10">
        <v>0</v>
      </c>
      <c r="S50" s="10">
        <v>0</v>
      </c>
      <c r="T50" s="10">
        <v>0</v>
      </c>
      <c r="U50" s="12">
        <f t="shared" si="1"/>
        <v>0</v>
      </c>
      <c r="V50" s="23" t="s">
        <v>176</v>
      </c>
      <c r="W50" s="16" t="s">
        <v>60</v>
      </c>
      <c r="X50" s="17" t="s">
        <v>61</v>
      </c>
      <c r="Y50" s="15" t="s">
        <v>77</v>
      </c>
      <c r="Z50" s="15" t="s">
        <v>78</v>
      </c>
      <c r="AA50" s="16" t="s">
        <v>331</v>
      </c>
      <c r="AB50" s="15">
        <v>0</v>
      </c>
      <c r="AC50" s="15" t="s">
        <v>87</v>
      </c>
    </row>
    <row r="51" spans="1:29" ht="72" x14ac:dyDescent="0.25">
      <c r="A51" s="10">
        <v>49</v>
      </c>
      <c r="B51" s="10" t="s">
        <v>332</v>
      </c>
      <c r="C51" s="10" t="s">
        <v>46</v>
      </c>
      <c r="D51" s="11" t="s">
        <v>333</v>
      </c>
      <c r="E51" s="10" t="s">
        <v>48</v>
      </c>
      <c r="F51" s="10" t="s">
        <v>49</v>
      </c>
      <c r="G51" s="10" t="s">
        <v>334</v>
      </c>
      <c r="H51" s="11" t="s">
        <v>335</v>
      </c>
      <c r="I51" s="10" t="s">
        <v>93</v>
      </c>
      <c r="J51" s="10" t="s">
        <v>156</v>
      </c>
      <c r="K51" s="10" t="s">
        <v>118</v>
      </c>
      <c r="L51" s="10" t="s">
        <v>73</v>
      </c>
      <c r="M51" s="10" t="s">
        <v>74</v>
      </c>
      <c r="N51" s="10" t="s">
        <v>96</v>
      </c>
      <c r="O51" s="10" t="s">
        <v>76</v>
      </c>
      <c r="P51" s="10">
        <v>0</v>
      </c>
      <c r="Q51" s="10">
        <v>0</v>
      </c>
      <c r="R51" s="10">
        <v>0</v>
      </c>
      <c r="S51" s="10">
        <v>1</v>
      </c>
      <c r="T51" s="10">
        <v>0</v>
      </c>
      <c r="U51" s="12">
        <f t="shared" si="1"/>
        <v>1</v>
      </c>
      <c r="V51" s="13" t="s">
        <v>59</v>
      </c>
      <c r="W51" s="11" t="s">
        <v>60</v>
      </c>
      <c r="X51" s="14" t="s">
        <v>61</v>
      </c>
      <c r="Y51" s="10" t="s">
        <v>77</v>
      </c>
      <c r="Z51" s="10" t="s">
        <v>78</v>
      </c>
      <c r="AA51" s="11" t="s">
        <v>336</v>
      </c>
      <c r="AB51" s="10">
        <v>0</v>
      </c>
      <c r="AC51" s="10" t="s">
        <v>87</v>
      </c>
    </row>
    <row r="52" spans="1:29" ht="72" x14ac:dyDescent="0.25">
      <c r="A52" s="15">
        <v>50</v>
      </c>
      <c r="B52" s="15" t="s">
        <v>337</v>
      </c>
      <c r="C52" s="15" t="s">
        <v>46</v>
      </c>
      <c r="D52" s="16" t="s">
        <v>338</v>
      </c>
      <c r="E52" s="15" t="s">
        <v>48</v>
      </c>
      <c r="F52" s="15" t="s">
        <v>49</v>
      </c>
      <c r="G52" s="15" t="s">
        <v>339</v>
      </c>
      <c r="H52" s="16" t="s">
        <v>340</v>
      </c>
      <c r="I52" s="15" t="s">
        <v>263</v>
      </c>
      <c r="J52" s="15" t="s">
        <v>53</v>
      </c>
      <c r="K52" s="15" t="s">
        <v>118</v>
      </c>
      <c r="L52" s="15" t="s">
        <v>73</v>
      </c>
      <c r="M52" s="15" t="s">
        <v>74</v>
      </c>
      <c r="N52" s="15" t="s">
        <v>96</v>
      </c>
      <c r="O52" s="15" t="s">
        <v>76</v>
      </c>
      <c r="P52" s="10">
        <v>0</v>
      </c>
      <c r="Q52" s="10">
        <v>1</v>
      </c>
      <c r="R52" s="10">
        <v>0</v>
      </c>
      <c r="S52" s="10">
        <v>1</v>
      </c>
      <c r="T52" s="10">
        <v>0</v>
      </c>
      <c r="U52" s="12">
        <f t="shared" si="1"/>
        <v>2</v>
      </c>
      <c r="V52" s="13" t="s">
        <v>59</v>
      </c>
      <c r="W52" s="16" t="s">
        <v>60</v>
      </c>
      <c r="X52" s="15" t="s">
        <v>108</v>
      </c>
      <c r="Y52" s="15" t="s">
        <v>77</v>
      </c>
      <c r="Z52" s="15" t="s">
        <v>78</v>
      </c>
      <c r="AA52" s="16" t="s">
        <v>341</v>
      </c>
      <c r="AB52" s="15">
        <v>0</v>
      </c>
      <c r="AC52" s="15" t="s">
        <v>87</v>
      </c>
    </row>
    <row r="53" spans="1:29" ht="72" x14ac:dyDescent="0.25">
      <c r="A53" s="10">
        <v>51</v>
      </c>
      <c r="B53" s="10" t="s">
        <v>342</v>
      </c>
      <c r="C53" s="10" t="s">
        <v>46</v>
      </c>
      <c r="D53" s="11" t="s">
        <v>343</v>
      </c>
      <c r="E53" s="10" t="s">
        <v>48</v>
      </c>
      <c r="F53" s="10" t="s">
        <v>49</v>
      </c>
      <c r="G53" s="10" t="s">
        <v>297</v>
      </c>
      <c r="H53" s="11" t="s">
        <v>344</v>
      </c>
      <c r="I53" s="10" t="s">
        <v>93</v>
      </c>
      <c r="J53" s="10" t="s">
        <v>156</v>
      </c>
      <c r="K53" s="10" t="s">
        <v>54</v>
      </c>
      <c r="L53" s="10" t="s">
        <v>73</v>
      </c>
      <c r="M53" s="10" t="s">
        <v>74</v>
      </c>
      <c r="N53" s="10" t="s">
        <v>96</v>
      </c>
      <c r="O53" s="10" t="s">
        <v>58</v>
      </c>
      <c r="P53" s="10">
        <v>0</v>
      </c>
      <c r="Q53" s="10">
        <v>0</v>
      </c>
      <c r="R53" s="10">
        <v>0</v>
      </c>
      <c r="S53" s="10">
        <v>1</v>
      </c>
      <c r="T53" s="10">
        <v>0</v>
      </c>
      <c r="U53" s="12">
        <f t="shared" si="1"/>
        <v>1</v>
      </c>
      <c r="V53" s="13" t="s">
        <v>59</v>
      </c>
      <c r="W53" s="11" t="s">
        <v>60</v>
      </c>
      <c r="X53" s="14" t="s">
        <v>61</v>
      </c>
      <c r="Y53" s="10" t="s">
        <v>77</v>
      </c>
      <c r="Z53" s="10" t="s">
        <v>345</v>
      </c>
      <c r="AA53" s="11" t="s">
        <v>346</v>
      </c>
      <c r="AB53" s="10">
        <v>0</v>
      </c>
      <c r="AC53" s="10" t="s">
        <v>87</v>
      </c>
    </row>
    <row r="54" spans="1:29" ht="72" x14ac:dyDescent="0.25">
      <c r="A54" s="15">
        <v>52</v>
      </c>
      <c r="B54" s="15" t="s">
        <v>347</v>
      </c>
      <c r="C54" s="15" t="s">
        <v>46</v>
      </c>
      <c r="D54" s="16" t="s">
        <v>348</v>
      </c>
      <c r="E54" s="15" t="s">
        <v>48</v>
      </c>
      <c r="F54" s="15" t="s">
        <v>49</v>
      </c>
      <c r="G54" s="15" t="s">
        <v>349</v>
      </c>
      <c r="H54" s="16" t="s">
        <v>350</v>
      </c>
      <c r="I54" s="15" t="s">
        <v>93</v>
      </c>
      <c r="J54" s="15" t="s">
        <v>156</v>
      </c>
      <c r="K54" s="15" t="s">
        <v>118</v>
      </c>
      <c r="L54" s="15" t="s">
        <v>73</v>
      </c>
      <c r="M54" s="15" t="s">
        <v>276</v>
      </c>
      <c r="N54" s="15" t="s">
        <v>96</v>
      </c>
      <c r="O54" s="15" t="s">
        <v>76</v>
      </c>
      <c r="P54" s="10">
        <v>0</v>
      </c>
      <c r="Q54" s="10">
        <v>0</v>
      </c>
      <c r="R54" s="10">
        <v>0</v>
      </c>
      <c r="S54" s="10">
        <v>1</v>
      </c>
      <c r="T54" s="10">
        <v>0</v>
      </c>
      <c r="U54" s="12">
        <f t="shared" si="1"/>
        <v>1</v>
      </c>
      <c r="V54" s="13" t="s">
        <v>59</v>
      </c>
      <c r="W54" s="16" t="s">
        <v>60</v>
      </c>
      <c r="X54" s="17" t="s">
        <v>61</v>
      </c>
      <c r="Y54" s="15" t="s">
        <v>77</v>
      </c>
      <c r="Z54" s="15" t="s">
        <v>78</v>
      </c>
      <c r="AA54" s="16" t="s">
        <v>351</v>
      </c>
      <c r="AB54" s="15">
        <v>0</v>
      </c>
      <c r="AC54" s="15" t="s">
        <v>87</v>
      </c>
    </row>
    <row r="55" spans="1:29" ht="72" x14ac:dyDescent="0.25">
      <c r="A55" s="10">
        <v>53</v>
      </c>
      <c r="B55" s="10" t="s">
        <v>352</v>
      </c>
      <c r="C55" s="10" t="s">
        <v>46</v>
      </c>
      <c r="D55" s="11" t="s">
        <v>353</v>
      </c>
      <c r="E55" s="10" t="s">
        <v>48</v>
      </c>
      <c r="F55" s="10" t="s">
        <v>90</v>
      </c>
      <c r="G55" s="10" t="s">
        <v>354</v>
      </c>
      <c r="H55" s="11" t="s">
        <v>355</v>
      </c>
      <c r="I55" s="10" t="s">
        <v>93</v>
      </c>
      <c r="J55" s="10" t="s">
        <v>270</v>
      </c>
      <c r="K55" s="10" t="s">
        <v>95</v>
      </c>
      <c r="L55" s="10" t="s">
        <v>310</v>
      </c>
      <c r="M55" s="10" t="s">
        <v>74</v>
      </c>
      <c r="N55" s="10" t="s">
        <v>96</v>
      </c>
      <c r="O55" s="10" t="s">
        <v>76</v>
      </c>
      <c r="P55" s="10">
        <v>0</v>
      </c>
      <c r="Q55" s="10">
        <v>0</v>
      </c>
      <c r="R55" s="10">
        <v>0</v>
      </c>
      <c r="S55" s="10">
        <v>0</v>
      </c>
      <c r="T55" s="10">
        <v>0</v>
      </c>
      <c r="U55" s="12">
        <f t="shared" si="1"/>
        <v>0</v>
      </c>
      <c r="V55" s="19" t="s">
        <v>97</v>
      </c>
      <c r="W55" s="11" t="s">
        <v>60</v>
      </c>
      <c r="X55" s="14" t="s">
        <v>61</v>
      </c>
      <c r="Y55" s="10" t="s">
        <v>77</v>
      </c>
      <c r="Z55" s="10" t="s">
        <v>78</v>
      </c>
      <c r="AA55" s="11" t="s">
        <v>356</v>
      </c>
      <c r="AB55" s="10">
        <v>0</v>
      </c>
      <c r="AC55" s="10" t="s">
        <v>87</v>
      </c>
    </row>
    <row r="56" spans="1:29" ht="72" x14ac:dyDescent="0.25">
      <c r="A56" s="15">
        <v>54</v>
      </c>
      <c r="B56" s="15" t="s">
        <v>357</v>
      </c>
      <c r="C56" s="15" t="s">
        <v>46</v>
      </c>
      <c r="D56" s="16" t="s">
        <v>358</v>
      </c>
      <c r="E56" s="15" t="s">
        <v>48</v>
      </c>
      <c r="F56" s="15" t="s">
        <v>49</v>
      </c>
      <c r="G56" s="15" t="s">
        <v>359</v>
      </c>
      <c r="H56" s="16" t="s">
        <v>220</v>
      </c>
      <c r="I56" s="15" t="s">
        <v>247</v>
      </c>
      <c r="J56" s="15" t="s">
        <v>156</v>
      </c>
      <c r="K56" s="15" t="s">
        <v>72</v>
      </c>
      <c r="L56" s="15" t="s">
        <v>73</v>
      </c>
      <c r="M56" s="15" t="s">
        <v>74</v>
      </c>
      <c r="N56" s="15" t="s">
        <v>360</v>
      </c>
      <c r="O56" s="15" t="s">
        <v>76</v>
      </c>
      <c r="P56" s="10">
        <v>1</v>
      </c>
      <c r="Q56" s="10">
        <v>0</v>
      </c>
      <c r="R56" s="10">
        <v>1</v>
      </c>
      <c r="S56" s="10">
        <v>1</v>
      </c>
      <c r="T56" s="10">
        <v>1</v>
      </c>
      <c r="U56" s="12">
        <f t="shared" si="1"/>
        <v>4</v>
      </c>
      <c r="V56" s="13" t="s">
        <v>59</v>
      </c>
      <c r="W56" s="16" t="s">
        <v>60</v>
      </c>
      <c r="X56" s="17" t="s">
        <v>61</v>
      </c>
      <c r="Y56" s="15" t="s">
        <v>77</v>
      </c>
      <c r="Z56" s="15" t="s">
        <v>78</v>
      </c>
      <c r="AA56" s="16" t="s">
        <v>361</v>
      </c>
      <c r="AB56" s="15">
        <v>0</v>
      </c>
      <c r="AC56" s="15" t="s">
        <v>65</v>
      </c>
    </row>
    <row r="57" spans="1:29" ht="72" x14ac:dyDescent="0.25">
      <c r="A57" s="10">
        <v>55</v>
      </c>
      <c r="B57" s="10" t="s">
        <v>362</v>
      </c>
      <c r="C57" s="10" t="s">
        <v>363</v>
      </c>
      <c r="D57" s="11" t="s">
        <v>364</v>
      </c>
      <c r="E57" s="20" t="s">
        <v>365</v>
      </c>
      <c r="F57" s="10" t="s">
        <v>366</v>
      </c>
      <c r="G57" s="10" t="s">
        <v>367</v>
      </c>
      <c r="H57" s="11" t="s">
        <v>368</v>
      </c>
      <c r="I57" s="10" t="s">
        <v>216</v>
      </c>
      <c r="J57" s="10" t="s">
        <v>94</v>
      </c>
      <c r="K57" s="10" t="s">
        <v>95</v>
      </c>
      <c r="L57" s="10" t="s">
        <v>175</v>
      </c>
      <c r="M57" s="10" t="s">
        <v>106</v>
      </c>
      <c r="N57" s="10" t="s">
        <v>106</v>
      </c>
      <c r="O57" s="10" t="s">
        <v>126</v>
      </c>
      <c r="P57" s="10">
        <v>0</v>
      </c>
      <c r="Q57" s="10">
        <v>0</v>
      </c>
      <c r="R57" s="10">
        <v>0</v>
      </c>
      <c r="S57" s="10">
        <v>0</v>
      </c>
      <c r="T57" s="10">
        <v>0</v>
      </c>
      <c r="U57" s="12">
        <f t="shared" si="1"/>
        <v>0</v>
      </c>
      <c r="V57" s="23" t="s">
        <v>176</v>
      </c>
      <c r="W57" s="11" t="s">
        <v>60</v>
      </c>
      <c r="X57" s="14" t="s">
        <v>61</v>
      </c>
      <c r="Y57" s="10" t="s">
        <v>62</v>
      </c>
      <c r="Z57" s="10" t="s">
        <v>78</v>
      </c>
      <c r="AA57" s="11" t="s">
        <v>369</v>
      </c>
      <c r="AB57" s="10">
        <v>0</v>
      </c>
      <c r="AC57" s="10" t="s">
        <v>87</v>
      </c>
    </row>
    <row r="58" spans="1:29" ht="72" x14ac:dyDescent="0.25">
      <c r="A58" s="15">
        <v>56</v>
      </c>
      <c r="B58" s="15" t="s">
        <v>370</v>
      </c>
      <c r="C58" s="15" t="s">
        <v>363</v>
      </c>
      <c r="D58" s="16" t="s">
        <v>371</v>
      </c>
      <c r="E58" s="15" t="s">
        <v>48</v>
      </c>
      <c r="F58" s="15" t="s">
        <v>49</v>
      </c>
      <c r="G58" s="15" t="s">
        <v>372</v>
      </c>
      <c r="H58" s="16" t="s">
        <v>373</v>
      </c>
      <c r="I58" s="15" t="s">
        <v>319</v>
      </c>
      <c r="J58" s="15" t="s">
        <v>53</v>
      </c>
      <c r="K58" s="15" t="s">
        <v>72</v>
      </c>
      <c r="L58" s="15" t="s">
        <v>73</v>
      </c>
      <c r="M58" s="15" t="s">
        <v>276</v>
      </c>
      <c r="N58" s="15" t="s">
        <v>374</v>
      </c>
      <c r="O58" s="15" t="s">
        <v>76</v>
      </c>
      <c r="P58" s="10">
        <v>1</v>
      </c>
      <c r="Q58" s="10">
        <v>1</v>
      </c>
      <c r="R58" s="10">
        <v>1</v>
      </c>
      <c r="S58" s="10">
        <v>1</v>
      </c>
      <c r="T58" s="10">
        <v>1</v>
      </c>
      <c r="U58" s="12">
        <f t="shared" si="1"/>
        <v>5</v>
      </c>
      <c r="V58" s="18" t="s">
        <v>86</v>
      </c>
      <c r="W58" s="16" t="s">
        <v>60</v>
      </c>
      <c r="X58" s="17" t="s">
        <v>61</v>
      </c>
      <c r="Y58" s="15" t="s">
        <v>77</v>
      </c>
      <c r="Z58" s="15" t="s">
        <v>375</v>
      </c>
      <c r="AA58" s="16" t="s">
        <v>376</v>
      </c>
      <c r="AB58" s="15">
        <v>0</v>
      </c>
      <c r="AC58" s="15" t="s">
        <v>80</v>
      </c>
    </row>
    <row r="59" spans="1:29" ht="72" x14ac:dyDescent="0.25">
      <c r="A59" s="10">
        <v>57</v>
      </c>
      <c r="B59" s="10" t="s">
        <v>377</v>
      </c>
      <c r="C59" s="10" t="s">
        <v>363</v>
      </c>
      <c r="D59" s="11" t="s">
        <v>378</v>
      </c>
      <c r="E59" s="10" t="s">
        <v>48</v>
      </c>
      <c r="F59" s="10" t="s">
        <v>49</v>
      </c>
      <c r="G59" s="10" t="s">
        <v>379</v>
      </c>
      <c r="H59" s="11" t="s">
        <v>380</v>
      </c>
      <c r="I59" s="10" t="s">
        <v>93</v>
      </c>
      <c r="J59" s="10" t="s">
        <v>156</v>
      </c>
      <c r="K59" s="10" t="s">
        <v>54</v>
      </c>
      <c r="L59" s="10" t="s">
        <v>73</v>
      </c>
      <c r="M59" s="10" t="s">
        <v>74</v>
      </c>
      <c r="N59" s="10" t="s">
        <v>96</v>
      </c>
      <c r="O59" s="10" t="s">
        <v>76</v>
      </c>
      <c r="P59" s="10">
        <v>0</v>
      </c>
      <c r="Q59" s="10">
        <v>0</v>
      </c>
      <c r="R59" s="10">
        <v>0</v>
      </c>
      <c r="S59" s="10">
        <v>1</v>
      </c>
      <c r="T59" s="10">
        <v>0</v>
      </c>
      <c r="U59" s="12">
        <f t="shared" si="1"/>
        <v>1</v>
      </c>
      <c r="V59" s="13" t="s">
        <v>59</v>
      </c>
      <c r="W59" s="11" t="s">
        <v>60</v>
      </c>
      <c r="X59" s="10" t="s">
        <v>108</v>
      </c>
      <c r="Y59" s="10" t="s">
        <v>77</v>
      </c>
      <c r="Z59" s="10" t="s">
        <v>78</v>
      </c>
      <c r="AA59" s="11" t="s">
        <v>381</v>
      </c>
      <c r="AB59" s="10">
        <v>0</v>
      </c>
      <c r="AC59" s="10" t="s">
        <v>87</v>
      </c>
    </row>
    <row r="60" spans="1:29" ht="72" x14ac:dyDescent="0.25">
      <c r="A60" s="15">
        <v>58</v>
      </c>
      <c r="B60" s="15" t="s">
        <v>382</v>
      </c>
      <c r="C60" s="15" t="s">
        <v>383</v>
      </c>
      <c r="D60" s="16" t="s">
        <v>384</v>
      </c>
      <c r="E60" s="15" t="s">
        <v>48</v>
      </c>
      <c r="F60" s="15" t="s">
        <v>49</v>
      </c>
      <c r="G60" s="15" t="s">
        <v>385</v>
      </c>
      <c r="H60" s="16" t="s">
        <v>386</v>
      </c>
      <c r="I60" s="15" t="s">
        <v>93</v>
      </c>
      <c r="J60" s="15" t="s">
        <v>156</v>
      </c>
      <c r="K60" s="15" t="s">
        <v>118</v>
      </c>
      <c r="L60" s="15" t="s">
        <v>55</v>
      </c>
      <c r="M60" s="15" t="s">
        <v>74</v>
      </c>
      <c r="N60" s="15" t="s">
        <v>96</v>
      </c>
      <c r="O60" s="15" t="s">
        <v>187</v>
      </c>
      <c r="P60" s="10">
        <v>0</v>
      </c>
      <c r="Q60" s="10">
        <v>0</v>
      </c>
      <c r="R60" s="10">
        <v>0</v>
      </c>
      <c r="S60" s="10">
        <v>0</v>
      </c>
      <c r="T60" s="10">
        <v>0</v>
      </c>
      <c r="U60" s="12">
        <f t="shared" si="1"/>
        <v>0</v>
      </c>
      <c r="V60" s="13" t="s">
        <v>59</v>
      </c>
      <c r="W60" s="16" t="s">
        <v>60</v>
      </c>
      <c r="X60" s="17" t="s">
        <v>61</v>
      </c>
      <c r="Y60" s="15" t="s">
        <v>77</v>
      </c>
      <c r="Z60" s="15" t="s">
        <v>78</v>
      </c>
      <c r="AA60" s="16"/>
      <c r="AB60" s="15">
        <v>0</v>
      </c>
      <c r="AC60" s="15" t="s">
        <v>87</v>
      </c>
    </row>
    <row r="61" spans="1:29" ht="132" x14ac:dyDescent="0.25">
      <c r="A61" s="10">
        <v>59</v>
      </c>
      <c r="B61" s="10" t="s">
        <v>387</v>
      </c>
      <c r="C61" s="10" t="s">
        <v>363</v>
      </c>
      <c r="D61" s="11" t="s">
        <v>388</v>
      </c>
      <c r="E61" s="10" t="s">
        <v>48</v>
      </c>
      <c r="F61" s="10" t="s">
        <v>389</v>
      </c>
      <c r="G61" s="10" t="s">
        <v>325</v>
      </c>
      <c r="H61" s="11" t="s">
        <v>390</v>
      </c>
      <c r="I61" s="10" t="s">
        <v>391</v>
      </c>
      <c r="J61" s="10" t="s">
        <v>242</v>
      </c>
      <c r="K61" s="10" t="s">
        <v>95</v>
      </c>
      <c r="L61" s="10" t="s">
        <v>310</v>
      </c>
      <c r="M61" s="10" t="s">
        <v>106</v>
      </c>
      <c r="N61" s="10" t="s">
        <v>392</v>
      </c>
      <c r="O61" s="10" t="s">
        <v>126</v>
      </c>
      <c r="P61" s="10">
        <v>0</v>
      </c>
      <c r="Q61" s="10">
        <v>0</v>
      </c>
      <c r="R61" s="10">
        <v>0</v>
      </c>
      <c r="S61" s="10">
        <v>0</v>
      </c>
      <c r="T61" s="10">
        <v>0</v>
      </c>
      <c r="U61" s="12">
        <f t="shared" si="1"/>
        <v>0</v>
      </c>
      <c r="V61" s="21" t="s">
        <v>107</v>
      </c>
      <c r="W61" s="11" t="s">
        <v>60</v>
      </c>
      <c r="X61" s="10" t="s">
        <v>108</v>
      </c>
      <c r="Y61" s="10" t="s">
        <v>77</v>
      </c>
      <c r="Z61" s="10" t="s">
        <v>393</v>
      </c>
      <c r="AA61" s="11" t="s">
        <v>394</v>
      </c>
      <c r="AB61" s="10">
        <v>0</v>
      </c>
      <c r="AC61" s="10" t="s">
        <v>165</v>
      </c>
    </row>
    <row r="62" spans="1:29" ht="72" x14ac:dyDescent="0.25">
      <c r="A62" s="15">
        <v>60</v>
      </c>
      <c r="B62" s="15" t="s">
        <v>395</v>
      </c>
      <c r="C62" s="15" t="s">
        <v>363</v>
      </c>
      <c r="D62" s="16" t="s">
        <v>396</v>
      </c>
      <c r="E62" s="15" t="s">
        <v>48</v>
      </c>
      <c r="F62" s="15" t="s">
        <v>389</v>
      </c>
      <c r="G62" s="15" t="s">
        <v>397</v>
      </c>
      <c r="H62" s="16" t="s">
        <v>398</v>
      </c>
      <c r="I62" s="15" t="s">
        <v>391</v>
      </c>
      <c r="J62" s="15" t="s">
        <v>242</v>
      </c>
      <c r="K62" s="15" t="s">
        <v>95</v>
      </c>
      <c r="L62" s="15" t="s">
        <v>310</v>
      </c>
      <c r="M62" s="15" t="s">
        <v>106</v>
      </c>
      <c r="N62" s="15" t="s">
        <v>96</v>
      </c>
      <c r="O62" s="15" t="s">
        <v>126</v>
      </c>
      <c r="P62" s="10">
        <v>0</v>
      </c>
      <c r="Q62" s="10">
        <v>0</v>
      </c>
      <c r="R62" s="10">
        <v>0</v>
      </c>
      <c r="S62" s="10">
        <v>0</v>
      </c>
      <c r="T62" s="10">
        <v>0</v>
      </c>
      <c r="U62" s="12">
        <f t="shared" si="1"/>
        <v>0</v>
      </c>
      <c r="V62" s="21" t="s">
        <v>107</v>
      </c>
      <c r="W62" s="16" t="s">
        <v>60</v>
      </c>
      <c r="X62" s="17" t="s">
        <v>61</v>
      </c>
      <c r="Y62" s="15" t="s">
        <v>77</v>
      </c>
      <c r="Z62" s="15" t="s">
        <v>78</v>
      </c>
      <c r="AA62" s="16" t="s">
        <v>399</v>
      </c>
      <c r="AB62" s="15">
        <v>0</v>
      </c>
      <c r="AC62" s="15" t="s">
        <v>87</v>
      </c>
    </row>
    <row r="63" spans="1:29" ht="72" x14ac:dyDescent="0.25">
      <c r="A63" s="10">
        <v>61</v>
      </c>
      <c r="B63" s="10" t="s">
        <v>400</v>
      </c>
      <c r="C63" s="10" t="s">
        <v>363</v>
      </c>
      <c r="D63" s="11" t="s">
        <v>401</v>
      </c>
      <c r="E63" s="10" t="s">
        <v>48</v>
      </c>
      <c r="F63" s="10" t="s">
        <v>90</v>
      </c>
      <c r="G63" s="10" t="s">
        <v>214</v>
      </c>
      <c r="H63" s="11" t="s">
        <v>402</v>
      </c>
      <c r="I63" s="10" t="s">
        <v>216</v>
      </c>
      <c r="J63" s="10" t="s">
        <v>94</v>
      </c>
      <c r="K63" s="10" t="s">
        <v>95</v>
      </c>
      <c r="L63" s="10" t="s">
        <v>175</v>
      </c>
      <c r="M63" s="10" t="s">
        <v>106</v>
      </c>
      <c r="N63" s="10" t="s">
        <v>106</v>
      </c>
      <c r="O63" s="10" t="s">
        <v>126</v>
      </c>
      <c r="P63" s="10">
        <v>0</v>
      </c>
      <c r="Q63" s="10">
        <v>0</v>
      </c>
      <c r="R63" s="10">
        <v>0</v>
      </c>
      <c r="S63" s="10">
        <v>0</v>
      </c>
      <c r="T63" s="10">
        <v>0</v>
      </c>
      <c r="U63" s="12">
        <f t="shared" si="1"/>
        <v>0</v>
      </c>
      <c r="V63" s="23" t="s">
        <v>176</v>
      </c>
      <c r="W63" s="11" t="s">
        <v>60</v>
      </c>
      <c r="X63" s="14" t="s">
        <v>61</v>
      </c>
      <c r="Y63" s="10" t="s">
        <v>77</v>
      </c>
      <c r="Z63" s="10" t="s">
        <v>78</v>
      </c>
      <c r="AA63" s="11"/>
      <c r="AB63" s="10">
        <v>0</v>
      </c>
      <c r="AC63" s="10" t="s">
        <v>87</v>
      </c>
    </row>
    <row r="64" spans="1:29" ht="72" x14ac:dyDescent="0.25">
      <c r="A64" s="15">
        <v>62</v>
      </c>
      <c r="B64" s="15" t="s">
        <v>403</v>
      </c>
      <c r="C64" s="15" t="s">
        <v>363</v>
      </c>
      <c r="D64" s="16" t="s">
        <v>404</v>
      </c>
      <c r="E64" s="15" t="s">
        <v>48</v>
      </c>
      <c r="F64" s="15" t="s">
        <v>49</v>
      </c>
      <c r="G64" s="15" t="s">
        <v>405</v>
      </c>
      <c r="H64" s="16" t="s">
        <v>406</v>
      </c>
      <c r="I64" s="15" t="s">
        <v>93</v>
      </c>
      <c r="J64" s="15" t="s">
        <v>156</v>
      </c>
      <c r="K64" s="15" t="s">
        <v>54</v>
      </c>
      <c r="L64" s="15" t="s">
        <v>55</v>
      </c>
      <c r="M64" s="15" t="s">
        <v>74</v>
      </c>
      <c r="N64" s="15" t="s">
        <v>85</v>
      </c>
      <c r="O64" s="15" t="s">
        <v>187</v>
      </c>
      <c r="P64" s="10">
        <v>0</v>
      </c>
      <c r="Q64" s="10">
        <v>1</v>
      </c>
      <c r="R64" s="10">
        <v>0</v>
      </c>
      <c r="S64" s="10">
        <v>0</v>
      </c>
      <c r="T64" s="10">
        <v>0</v>
      </c>
      <c r="U64" s="12">
        <f t="shared" si="1"/>
        <v>1</v>
      </c>
      <c r="V64" s="13" t="s">
        <v>59</v>
      </c>
      <c r="W64" s="16" t="s">
        <v>60</v>
      </c>
      <c r="X64" s="15" t="s">
        <v>108</v>
      </c>
      <c r="Y64" s="15" t="s">
        <v>77</v>
      </c>
      <c r="Z64" s="15" t="s">
        <v>78</v>
      </c>
      <c r="AA64" s="16" t="s">
        <v>407</v>
      </c>
      <c r="AB64" s="15">
        <v>0</v>
      </c>
      <c r="AC64" s="15" t="s">
        <v>87</v>
      </c>
    </row>
    <row r="65" spans="1:29" ht="72" x14ac:dyDescent="0.25">
      <c r="A65" s="10">
        <v>63</v>
      </c>
      <c r="B65" s="10" t="s">
        <v>408</v>
      </c>
      <c r="C65" s="10" t="s">
        <v>363</v>
      </c>
      <c r="D65" s="11" t="s">
        <v>409</v>
      </c>
      <c r="E65" s="10" t="s">
        <v>48</v>
      </c>
      <c r="F65" s="10" t="s">
        <v>49</v>
      </c>
      <c r="G65" s="10" t="s">
        <v>405</v>
      </c>
      <c r="H65" s="11" t="s">
        <v>410</v>
      </c>
      <c r="I65" s="10" t="s">
        <v>93</v>
      </c>
      <c r="J65" s="10" t="s">
        <v>53</v>
      </c>
      <c r="K65" s="10" t="s">
        <v>54</v>
      </c>
      <c r="L65" s="10" t="s">
        <v>310</v>
      </c>
      <c r="M65" s="10" t="s">
        <v>56</v>
      </c>
      <c r="N65" s="10" t="s">
        <v>96</v>
      </c>
      <c r="O65" s="10" t="s">
        <v>58</v>
      </c>
      <c r="P65" s="10">
        <v>0</v>
      </c>
      <c r="Q65" s="10">
        <v>1</v>
      </c>
      <c r="R65" s="10">
        <v>0</v>
      </c>
      <c r="S65" s="10">
        <v>0</v>
      </c>
      <c r="T65" s="10">
        <v>0</v>
      </c>
      <c r="U65" s="12">
        <f t="shared" si="1"/>
        <v>1</v>
      </c>
      <c r="V65" s="13" t="s">
        <v>59</v>
      </c>
      <c r="W65" s="11" t="s">
        <v>60</v>
      </c>
      <c r="X65" s="14" t="s">
        <v>61</v>
      </c>
      <c r="Y65" s="10" t="s">
        <v>62</v>
      </c>
      <c r="Z65" s="10" t="s">
        <v>411</v>
      </c>
      <c r="AA65" s="11" t="s">
        <v>412</v>
      </c>
      <c r="AB65" s="10">
        <v>0</v>
      </c>
      <c r="AC65" s="10" t="s">
        <v>87</v>
      </c>
    </row>
    <row r="66" spans="1:29" ht="72" x14ac:dyDescent="0.25">
      <c r="A66" s="15">
        <v>64</v>
      </c>
      <c r="B66" s="15" t="s">
        <v>413</v>
      </c>
      <c r="C66" s="15" t="s">
        <v>383</v>
      </c>
      <c r="D66" s="16" t="s">
        <v>414</v>
      </c>
      <c r="E66" s="15" t="s">
        <v>48</v>
      </c>
      <c r="F66" s="15" t="s">
        <v>90</v>
      </c>
      <c r="G66" s="15" t="s">
        <v>415</v>
      </c>
      <c r="H66" s="16" t="s">
        <v>416</v>
      </c>
      <c r="I66" s="15" t="s">
        <v>216</v>
      </c>
      <c r="J66" s="15" t="s">
        <v>94</v>
      </c>
      <c r="K66" s="15" t="s">
        <v>95</v>
      </c>
      <c r="L66" s="15" t="s">
        <v>73</v>
      </c>
      <c r="M66" s="15" t="s">
        <v>74</v>
      </c>
      <c r="N66" s="15" t="s">
        <v>96</v>
      </c>
      <c r="O66" s="15" t="s">
        <v>126</v>
      </c>
      <c r="P66" s="10">
        <v>0</v>
      </c>
      <c r="Q66" s="10">
        <v>0</v>
      </c>
      <c r="R66" s="10">
        <v>0</v>
      </c>
      <c r="S66" s="10">
        <v>0</v>
      </c>
      <c r="T66" s="10">
        <v>0</v>
      </c>
      <c r="U66" s="12">
        <f t="shared" si="1"/>
        <v>0</v>
      </c>
      <c r="V66" s="19" t="s">
        <v>97</v>
      </c>
      <c r="W66" s="16" t="s">
        <v>60</v>
      </c>
      <c r="X66" s="17" t="s">
        <v>61</v>
      </c>
      <c r="Y66" s="15" t="s">
        <v>77</v>
      </c>
      <c r="Z66" s="15" t="s">
        <v>78</v>
      </c>
      <c r="AA66" s="16" t="s">
        <v>417</v>
      </c>
      <c r="AB66" s="15">
        <v>0</v>
      </c>
      <c r="AC66" s="15" t="s">
        <v>87</v>
      </c>
    </row>
    <row r="67" spans="1:29" ht="72" x14ac:dyDescent="0.25">
      <c r="A67" s="10">
        <v>65</v>
      </c>
      <c r="B67" s="10" t="s">
        <v>418</v>
      </c>
      <c r="C67" s="10" t="s">
        <v>363</v>
      </c>
      <c r="D67" s="11" t="s">
        <v>348</v>
      </c>
      <c r="E67" s="10" t="s">
        <v>48</v>
      </c>
      <c r="F67" s="10" t="s">
        <v>49</v>
      </c>
      <c r="G67" s="10" t="s">
        <v>419</v>
      </c>
      <c r="H67" s="11" t="s">
        <v>420</v>
      </c>
      <c r="I67" s="10" t="s">
        <v>70</v>
      </c>
      <c r="J67" s="10" t="s">
        <v>53</v>
      </c>
      <c r="K67" s="10" t="s">
        <v>72</v>
      </c>
      <c r="L67" s="10" t="s">
        <v>73</v>
      </c>
      <c r="M67" s="10" t="s">
        <v>276</v>
      </c>
      <c r="N67" s="10" t="s">
        <v>96</v>
      </c>
      <c r="O67" s="10" t="s">
        <v>76</v>
      </c>
      <c r="P67" s="10">
        <v>1</v>
      </c>
      <c r="Q67" s="10">
        <v>1</v>
      </c>
      <c r="R67" s="10">
        <v>1</v>
      </c>
      <c r="S67" s="10">
        <v>1</v>
      </c>
      <c r="T67" s="10">
        <v>0</v>
      </c>
      <c r="U67" s="12">
        <f t="shared" ref="U67:U98" si="2">SUM(P67:T67)</f>
        <v>4</v>
      </c>
      <c r="V67" s="18" t="s">
        <v>86</v>
      </c>
      <c r="W67" s="11" t="s">
        <v>60</v>
      </c>
      <c r="X67" s="10" t="s">
        <v>108</v>
      </c>
      <c r="Y67" s="10" t="s">
        <v>77</v>
      </c>
      <c r="Z67" s="10" t="s">
        <v>421</v>
      </c>
      <c r="AA67" s="11" t="s">
        <v>422</v>
      </c>
      <c r="AB67" s="10">
        <v>0</v>
      </c>
      <c r="AC67" s="10" t="s">
        <v>87</v>
      </c>
    </row>
    <row r="68" spans="1:29" ht="384" x14ac:dyDescent="0.25">
      <c r="A68" s="15">
        <v>66</v>
      </c>
      <c r="B68" s="15" t="s">
        <v>423</v>
      </c>
      <c r="C68" s="15" t="s">
        <v>363</v>
      </c>
      <c r="D68" s="16" t="s">
        <v>424</v>
      </c>
      <c r="E68" s="15" t="s">
        <v>48</v>
      </c>
      <c r="F68" s="15" t="s">
        <v>425</v>
      </c>
      <c r="G68" s="15" t="s">
        <v>426</v>
      </c>
      <c r="H68" s="16" t="s">
        <v>427</v>
      </c>
      <c r="I68" s="15" t="s">
        <v>428</v>
      </c>
      <c r="J68" s="15" t="s">
        <v>125</v>
      </c>
      <c r="K68" s="15" t="s">
        <v>221</v>
      </c>
      <c r="L68" s="15" t="s">
        <v>73</v>
      </c>
      <c r="M68" s="15" t="s">
        <v>74</v>
      </c>
      <c r="N68" s="15" t="s">
        <v>96</v>
      </c>
      <c r="O68" s="15" t="s">
        <v>76</v>
      </c>
      <c r="P68" s="10">
        <v>0</v>
      </c>
      <c r="Q68" s="10">
        <v>0</v>
      </c>
      <c r="R68" s="10">
        <v>0</v>
      </c>
      <c r="S68" s="10">
        <v>1</v>
      </c>
      <c r="T68" s="10">
        <v>0</v>
      </c>
      <c r="U68" s="12">
        <f t="shared" si="2"/>
        <v>1</v>
      </c>
      <c r="V68" s="21" t="s">
        <v>107</v>
      </c>
      <c r="W68" s="16" t="s">
        <v>60</v>
      </c>
      <c r="X68" s="17" t="s">
        <v>61</v>
      </c>
      <c r="Y68" s="15" t="s">
        <v>62</v>
      </c>
      <c r="Z68" s="15" t="s">
        <v>429</v>
      </c>
      <c r="AA68" s="16" t="s">
        <v>430</v>
      </c>
      <c r="AB68" s="15">
        <v>1</v>
      </c>
      <c r="AC68" s="15" t="s">
        <v>431</v>
      </c>
    </row>
    <row r="69" spans="1:29" ht="72" x14ac:dyDescent="0.25">
      <c r="A69" s="10">
        <v>67</v>
      </c>
      <c r="B69" s="10" t="s">
        <v>432</v>
      </c>
      <c r="C69" s="10" t="s">
        <v>363</v>
      </c>
      <c r="D69" s="11" t="s">
        <v>433</v>
      </c>
      <c r="E69" s="10" t="s">
        <v>48</v>
      </c>
      <c r="F69" s="10" t="s">
        <v>49</v>
      </c>
      <c r="G69" s="10" t="s">
        <v>434</v>
      </c>
      <c r="H69" s="11" t="s">
        <v>435</v>
      </c>
      <c r="I69" s="10" t="s">
        <v>93</v>
      </c>
      <c r="J69" s="10" t="s">
        <v>156</v>
      </c>
      <c r="K69" s="10" t="s">
        <v>54</v>
      </c>
      <c r="L69" s="10" t="s">
        <v>73</v>
      </c>
      <c r="M69" s="10" t="s">
        <v>74</v>
      </c>
      <c r="N69" s="10" t="s">
        <v>96</v>
      </c>
      <c r="O69" s="10" t="s">
        <v>76</v>
      </c>
      <c r="P69" s="10">
        <v>0</v>
      </c>
      <c r="Q69" s="10">
        <v>0</v>
      </c>
      <c r="R69" s="10">
        <v>0</v>
      </c>
      <c r="S69" s="10">
        <v>1</v>
      </c>
      <c r="T69" s="10">
        <v>0</v>
      </c>
      <c r="U69" s="12">
        <f t="shared" si="2"/>
        <v>1</v>
      </c>
      <c r="V69" s="13" t="s">
        <v>59</v>
      </c>
      <c r="W69" s="11" t="s">
        <v>60</v>
      </c>
      <c r="X69" s="14" t="s">
        <v>61</v>
      </c>
      <c r="Y69" s="10" t="s">
        <v>77</v>
      </c>
      <c r="Z69" s="10" t="s">
        <v>78</v>
      </c>
      <c r="AA69" s="11"/>
      <c r="AB69" s="10">
        <v>0</v>
      </c>
      <c r="AC69" s="10" t="s">
        <v>87</v>
      </c>
    </row>
    <row r="70" spans="1:29" ht="72" x14ac:dyDescent="0.25">
      <c r="A70" s="15">
        <v>68</v>
      </c>
      <c r="B70" s="15" t="s">
        <v>436</v>
      </c>
      <c r="C70" s="15" t="s">
        <v>383</v>
      </c>
      <c r="D70" s="16" t="s">
        <v>437</v>
      </c>
      <c r="E70" s="15" t="s">
        <v>48</v>
      </c>
      <c r="F70" s="15" t="s">
        <v>438</v>
      </c>
      <c r="G70" s="15" t="s">
        <v>261</v>
      </c>
      <c r="H70" s="16" t="s">
        <v>439</v>
      </c>
      <c r="I70" s="15" t="s">
        <v>93</v>
      </c>
      <c r="J70" s="15" t="s">
        <v>53</v>
      </c>
      <c r="K70" s="15" t="s">
        <v>118</v>
      </c>
      <c r="L70" s="15" t="s">
        <v>55</v>
      </c>
      <c r="M70" s="15" t="s">
        <v>56</v>
      </c>
      <c r="N70" s="15" t="s">
        <v>96</v>
      </c>
      <c r="O70" s="15" t="s">
        <v>58</v>
      </c>
      <c r="P70" s="10">
        <v>0</v>
      </c>
      <c r="Q70" s="10">
        <v>1</v>
      </c>
      <c r="R70" s="10">
        <v>0</v>
      </c>
      <c r="S70" s="10">
        <v>0</v>
      </c>
      <c r="T70" s="10">
        <v>0</v>
      </c>
      <c r="U70" s="12">
        <f t="shared" si="2"/>
        <v>1</v>
      </c>
      <c r="V70" s="13" t="s">
        <v>59</v>
      </c>
      <c r="W70" s="16" t="s">
        <v>60</v>
      </c>
      <c r="X70" s="17" t="s">
        <v>61</v>
      </c>
      <c r="Y70" s="15" t="s">
        <v>77</v>
      </c>
      <c r="Z70" s="15" t="s">
        <v>78</v>
      </c>
      <c r="AA70" s="16" t="s">
        <v>440</v>
      </c>
      <c r="AB70" s="15">
        <v>0</v>
      </c>
      <c r="AC70" s="15" t="s">
        <v>87</v>
      </c>
    </row>
    <row r="71" spans="1:29" ht="72" x14ac:dyDescent="0.25">
      <c r="A71" s="10">
        <v>69</v>
      </c>
      <c r="B71" s="10" t="s">
        <v>441</v>
      </c>
      <c r="C71" s="10" t="s">
        <v>383</v>
      </c>
      <c r="D71" s="11" t="s">
        <v>442</v>
      </c>
      <c r="E71" s="10" t="s">
        <v>48</v>
      </c>
      <c r="F71" s="10" t="s">
        <v>49</v>
      </c>
      <c r="G71" s="10" t="s">
        <v>443</v>
      </c>
      <c r="H71" s="11" t="s">
        <v>444</v>
      </c>
      <c r="I71" s="10" t="s">
        <v>93</v>
      </c>
      <c r="J71" s="10" t="s">
        <v>156</v>
      </c>
      <c r="K71" s="10" t="s">
        <v>54</v>
      </c>
      <c r="L71" s="10" t="s">
        <v>55</v>
      </c>
      <c r="M71" s="10" t="s">
        <v>74</v>
      </c>
      <c r="N71" s="10" t="s">
        <v>96</v>
      </c>
      <c r="O71" s="10" t="s">
        <v>187</v>
      </c>
      <c r="P71" s="10">
        <v>0</v>
      </c>
      <c r="Q71" s="10">
        <v>0</v>
      </c>
      <c r="R71" s="10">
        <v>0</v>
      </c>
      <c r="S71" s="10">
        <v>1</v>
      </c>
      <c r="T71" s="10">
        <v>0</v>
      </c>
      <c r="U71" s="12">
        <f t="shared" si="2"/>
        <v>1</v>
      </c>
      <c r="V71" s="13" t="s">
        <v>59</v>
      </c>
      <c r="W71" s="11" t="s">
        <v>60</v>
      </c>
      <c r="X71" s="14" t="s">
        <v>61</v>
      </c>
      <c r="Y71" s="10" t="s">
        <v>77</v>
      </c>
      <c r="Z71" s="10" t="s">
        <v>78</v>
      </c>
      <c r="AA71" s="11"/>
      <c r="AB71" s="10">
        <v>0</v>
      </c>
      <c r="AC71" s="10" t="s">
        <v>87</v>
      </c>
    </row>
    <row r="72" spans="1:29" ht="72" x14ac:dyDescent="0.25">
      <c r="A72" s="15">
        <v>70</v>
      </c>
      <c r="B72" s="15" t="s">
        <v>445</v>
      </c>
      <c r="C72" s="15" t="s">
        <v>383</v>
      </c>
      <c r="D72" s="16" t="s">
        <v>446</v>
      </c>
      <c r="E72" s="15" t="s">
        <v>48</v>
      </c>
      <c r="F72" s="15" t="s">
        <v>49</v>
      </c>
      <c r="G72" s="15" t="s">
        <v>447</v>
      </c>
      <c r="H72" s="16" t="s">
        <v>448</v>
      </c>
      <c r="I72" s="15" t="s">
        <v>70</v>
      </c>
      <c r="J72" s="15" t="s">
        <v>53</v>
      </c>
      <c r="K72" s="15" t="s">
        <v>72</v>
      </c>
      <c r="L72" s="15" t="s">
        <v>73</v>
      </c>
      <c r="M72" s="15" t="s">
        <v>74</v>
      </c>
      <c r="N72" s="15" t="s">
        <v>449</v>
      </c>
      <c r="O72" s="15" t="s">
        <v>76</v>
      </c>
      <c r="P72" s="10">
        <v>1</v>
      </c>
      <c r="Q72" s="10">
        <v>1</v>
      </c>
      <c r="R72" s="10">
        <v>1</v>
      </c>
      <c r="S72" s="10">
        <v>1</v>
      </c>
      <c r="T72" s="10">
        <v>0</v>
      </c>
      <c r="U72" s="12">
        <f t="shared" si="2"/>
        <v>4</v>
      </c>
      <c r="V72" s="18" t="s">
        <v>86</v>
      </c>
      <c r="W72" s="16" t="s">
        <v>60</v>
      </c>
      <c r="X72" s="17" t="s">
        <v>61</v>
      </c>
      <c r="Y72" s="15" t="s">
        <v>77</v>
      </c>
      <c r="Z72" s="15" t="s">
        <v>450</v>
      </c>
      <c r="AA72" s="16" t="s">
        <v>451</v>
      </c>
      <c r="AB72" s="15">
        <v>0</v>
      </c>
      <c r="AC72" s="15" t="s">
        <v>87</v>
      </c>
    </row>
    <row r="73" spans="1:29" ht="72" x14ac:dyDescent="0.25">
      <c r="A73" s="10">
        <v>71</v>
      </c>
      <c r="B73" s="10" t="s">
        <v>452</v>
      </c>
      <c r="C73" s="10" t="s">
        <v>363</v>
      </c>
      <c r="D73" s="11" t="s">
        <v>453</v>
      </c>
      <c r="E73" s="10" t="s">
        <v>48</v>
      </c>
      <c r="F73" s="10" t="s">
        <v>454</v>
      </c>
      <c r="G73" s="10" t="s">
        <v>455</v>
      </c>
      <c r="H73" s="11" t="s">
        <v>456</v>
      </c>
      <c r="I73" s="10" t="s">
        <v>52</v>
      </c>
      <c r="J73" s="10" t="s">
        <v>156</v>
      </c>
      <c r="K73" s="10" t="s">
        <v>118</v>
      </c>
      <c r="L73" s="10" t="s">
        <v>73</v>
      </c>
      <c r="M73" s="10" t="s">
        <v>74</v>
      </c>
      <c r="N73" s="10" t="s">
        <v>96</v>
      </c>
      <c r="O73" s="10" t="s">
        <v>457</v>
      </c>
      <c r="P73" s="10">
        <v>0</v>
      </c>
      <c r="Q73" s="10">
        <v>0</v>
      </c>
      <c r="R73" s="10">
        <v>0</v>
      </c>
      <c r="S73" s="10">
        <v>1</v>
      </c>
      <c r="T73" s="10">
        <v>0</v>
      </c>
      <c r="U73" s="12">
        <f t="shared" si="2"/>
        <v>1</v>
      </c>
      <c r="V73" s="13" t="s">
        <v>59</v>
      </c>
      <c r="W73" s="11" t="s">
        <v>60</v>
      </c>
      <c r="X73" s="14" t="s">
        <v>61</v>
      </c>
      <c r="Y73" s="10" t="s">
        <v>77</v>
      </c>
      <c r="Z73" s="10" t="s">
        <v>458</v>
      </c>
      <c r="AA73" s="11" t="s">
        <v>459</v>
      </c>
      <c r="AB73" s="10">
        <v>0</v>
      </c>
      <c r="AC73" s="10" t="s">
        <v>87</v>
      </c>
    </row>
    <row r="74" spans="1:29" ht="72" x14ac:dyDescent="0.25">
      <c r="A74" s="15">
        <v>72</v>
      </c>
      <c r="B74" s="15" t="s">
        <v>460</v>
      </c>
      <c r="C74" s="15" t="s">
        <v>383</v>
      </c>
      <c r="D74" s="16" t="s">
        <v>461</v>
      </c>
      <c r="E74" s="15" t="s">
        <v>48</v>
      </c>
      <c r="F74" s="15" t="s">
        <v>462</v>
      </c>
      <c r="G74" s="15" t="s">
        <v>463</v>
      </c>
      <c r="H74" s="16" t="s">
        <v>464</v>
      </c>
      <c r="I74" s="15" t="s">
        <v>391</v>
      </c>
      <c r="J74" s="15" t="s">
        <v>156</v>
      </c>
      <c r="K74" s="15" t="s">
        <v>72</v>
      </c>
      <c r="L74" s="15" t="s">
        <v>55</v>
      </c>
      <c r="M74" s="15" t="s">
        <v>74</v>
      </c>
      <c r="N74" s="15" t="s">
        <v>96</v>
      </c>
      <c r="O74" s="15" t="s">
        <v>187</v>
      </c>
      <c r="P74" s="10">
        <v>0</v>
      </c>
      <c r="Q74" s="10">
        <v>0</v>
      </c>
      <c r="R74" s="10">
        <v>1</v>
      </c>
      <c r="S74" s="10">
        <v>0</v>
      </c>
      <c r="T74" s="10">
        <v>0</v>
      </c>
      <c r="U74" s="12">
        <f t="shared" si="2"/>
        <v>1</v>
      </c>
      <c r="V74" s="21" t="s">
        <v>107</v>
      </c>
      <c r="W74" s="16" t="s">
        <v>60</v>
      </c>
      <c r="X74" s="17" t="s">
        <v>61</v>
      </c>
      <c r="Y74" s="15" t="s">
        <v>77</v>
      </c>
      <c r="Z74" s="15" t="s">
        <v>78</v>
      </c>
      <c r="AA74" s="16" t="s">
        <v>465</v>
      </c>
      <c r="AB74" s="15">
        <v>0</v>
      </c>
      <c r="AC74" s="15" t="s">
        <v>87</v>
      </c>
    </row>
    <row r="75" spans="1:29" ht="84" x14ac:dyDescent="0.25">
      <c r="A75" s="10">
        <v>73</v>
      </c>
      <c r="B75" s="10" t="s">
        <v>466</v>
      </c>
      <c r="C75" s="10" t="s">
        <v>363</v>
      </c>
      <c r="D75" s="11" t="s">
        <v>467</v>
      </c>
      <c r="E75" s="10" t="s">
        <v>48</v>
      </c>
      <c r="F75" s="10" t="s">
        <v>49</v>
      </c>
      <c r="G75" s="10" t="s">
        <v>135</v>
      </c>
      <c r="H75" s="11" t="s">
        <v>468</v>
      </c>
      <c r="I75" s="10" t="s">
        <v>93</v>
      </c>
      <c r="J75" s="10" t="s">
        <v>53</v>
      </c>
      <c r="K75" s="10" t="s">
        <v>72</v>
      </c>
      <c r="L75" s="10" t="s">
        <v>55</v>
      </c>
      <c r="M75" s="10" t="s">
        <v>276</v>
      </c>
      <c r="N75" s="10" t="s">
        <v>96</v>
      </c>
      <c r="O75" s="10" t="s">
        <v>76</v>
      </c>
      <c r="P75" s="10">
        <v>0</v>
      </c>
      <c r="Q75" s="10">
        <v>1</v>
      </c>
      <c r="R75" s="10">
        <v>0</v>
      </c>
      <c r="S75" s="10">
        <v>1</v>
      </c>
      <c r="T75" s="10">
        <v>0</v>
      </c>
      <c r="U75" s="12">
        <f t="shared" si="2"/>
        <v>2</v>
      </c>
      <c r="V75" s="13" t="s">
        <v>59</v>
      </c>
      <c r="W75" s="11" t="s">
        <v>60</v>
      </c>
      <c r="X75" s="14" t="s">
        <v>61</v>
      </c>
      <c r="Y75" s="10" t="s">
        <v>77</v>
      </c>
      <c r="Z75" s="10" t="s">
        <v>469</v>
      </c>
      <c r="AA75" s="11" t="s">
        <v>470</v>
      </c>
      <c r="AB75" s="10">
        <v>0</v>
      </c>
      <c r="AC75" s="10" t="s">
        <v>87</v>
      </c>
    </row>
    <row r="76" spans="1:29" ht="72" x14ac:dyDescent="0.25">
      <c r="A76" s="15">
        <v>74</v>
      </c>
      <c r="B76" s="15" t="s">
        <v>471</v>
      </c>
      <c r="C76" s="15" t="s">
        <v>383</v>
      </c>
      <c r="D76" s="16" t="s">
        <v>472</v>
      </c>
      <c r="E76" s="15" t="s">
        <v>48</v>
      </c>
      <c r="F76" s="15" t="s">
        <v>49</v>
      </c>
      <c r="G76" s="15" t="s">
        <v>473</v>
      </c>
      <c r="H76" s="16" t="s">
        <v>386</v>
      </c>
      <c r="I76" s="15" t="s">
        <v>93</v>
      </c>
      <c r="J76" s="15" t="s">
        <v>156</v>
      </c>
      <c r="K76" s="15" t="s">
        <v>118</v>
      </c>
      <c r="L76" s="15" t="s">
        <v>55</v>
      </c>
      <c r="M76" s="15" t="s">
        <v>74</v>
      </c>
      <c r="N76" s="15" t="s">
        <v>96</v>
      </c>
      <c r="O76" s="15" t="s">
        <v>187</v>
      </c>
      <c r="P76" s="10">
        <v>0</v>
      </c>
      <c r="Q76" s="10">
        <v>0</v>
      </c>
      <c r="R76" s="10">
        <v>0</v>
      </c>
      <c r="S76" s="10">
        <v>0</v>
      </c>
      <c r="T76" s="10">
        <v>0</v>
      </c>
      <c r="U76" s="12">
        <f t="shared" si="2"/>
        <v>0</v>
      </c>
      <c r="V76" s="13" t="s">
        <v>59</v>
      </c>
      <c r="W76" s="16" t="s">
        <v>60</v>
      </c>
      <c r="X76" s="15" t="s">
        <v>108</v>
      </c>
      <c r="Y76" s="15" t="s">
        <v>77</v>
      </c>
      <c r="Z76" s="15" t="s">
        <v>78</v>
      </c>
      <c r="AA76" s="16" t="s">
        <v>474</v>
      </c>
      <c r="AB76" s="15">
        <v>0</v>
      </c>
      <c r="AC76" s="15" t="s">
        <v>87</v>
      </c>
    </row>
    <row r="77" spans="1:29" ht="72" x14ac:dyDescent="0.25">
      <c r="A77" s="10">
        <v>75</v>
      </c>
      <c r="B77" s="10" t="s">
        <v>475</v>
      </c>
      <c r="C77" s="10" t="s">
        <v>363</v>
      </c>
      <c r="D77" s="11" t="s">
        <v>476</v>
      </c>
      <c r="E77" s="10" t="s">
        <v>48</v>
      </c>
      <c r="F77" s="10" t="s">
        <v>49</v>
      </c>
      <c r="G77" s="10" t="s">
        <v>473</v>
      </c>
      <c r="H77" s="11" t="s">
        <v>477</v>
      </c>
      <c r="I77" s="10" t="s">
        <v>93</v>
      </c>
      <c r="J77" s="10" t="s">
        <v>53</v>
      </c>
      <c r="K77" s="10" t="s">
        <v>72</v>
      </c>
      <c r="L77" s="10" t="s">
        <v>73</v>
      </c>
      <c r="M77" s="10" t="s">
        <v>276</v>
      </c>
      <c r="N77" s="10" t="s">
        <v>478</v>
      </c>
      <c r="O77" s="10" t="s">
        <v>76</v>
      </c>
      <c r="P77" s="10">
        <v>0</v>
      </c>
      <c r="Q77" s="10">
        <v>1</v>
      </c>
      <c r="R77" s="10">
        <v>1</v>
      </c>
      <c r="S77" s="10">
        <v>1</v>
      </c>
      <c r="T77" s="10">
        <v>1</v>
      </c>
      <c r="U77" s="12">
        <f t="shared" si="2"/>
        <v>4</v>
      </c>
      <c r="V77" s="18" t="s">
        <v>86</v>
      </c>
      <c r="W77" s="11" t="s">
        <v>60</v>
      </c>
      <c r="X77" s="14" t="s">
        <v>61</v>
      </c>
      <c r="Y77" s="10" t="s">
        <v>77</v>
      </c>
      <c r="Z77" s="10" t="s">
        <v>479</v>
      </c>
      <c r="AA77" s="11" t="s">
        <v>480</v>
      </c>
      <c r="AB77" s="10">
        <v>0</v>
      </c>
      <c r="AC77" s="10" t="s">
        <v>65</v>
      </c>
    </row>
    <row r="78" spans="1:29" ht="72" x14ac:dyDescent="0.25">
      <c r="A78" s="15">
        <v>76</v>
      </c>
      <c r="B78" s="15" t="s">
        <v>481</v>
      </c>
      <c r="C78" s="15" t="s">
        <v>363</v>
      </c>
      <c r="D78" s="16" t="s">
        <v>482</v>
      </c>
      <c r="E78" s="15" t="s">
        <v>48</v>
      </c>
      <c r="F78" s="15" t="s">
        <v>49</v>
      </c>
      <c r="G78" s="15" t="s">
        <v>483</v>
      </c>
      <c r="H78" s="16" t="s">
        <v>484</v>
      </c>
      <c r="I78" s="15" t="s">
        <v>93</v>
      </c>
      <c r="J78" s="15" t="s">
        <v>53</v>
      </c>
      <c r="K78" s="15" t="s">
        <v>54</v>
      </c>
      <c r="L78" s="15" t="s">
        <v>175</v>
      </c>
      <c r="M78" s="15" t="s">
        <v>56</v>
      </c>
      <c r="N78" s="15" t="s">
        <v>96</v>
      </c>
      <c r="O78" s="15" t="s">
        <v>126</v>
      </c>
      <c r="P78" s="10">
        <v>0</v>
      </c>
      <c r="Q78" s="10">
        <v>1</v>
      </c>
      <c r="R78" s="10">
        <v>0</v>
      </c>
      <c r="S78" s="10">
        <v>0</v>
      </c>
      <c r="T78" s="10">
        <v>0</v>
      </c>
      <c r="U78" s="12">
        <f t="shared" si="2"/>
        <v>1</v>
      </c>
      <c r="V78" s="21" t="s">
        <v>107</v>
      </c>
      <c r="W78" s="16" t="s">
        <v>60</v>
      </c>
      <c r="X78" s="15" t="s">
        <v>108</v>
      </c>
      <c r="Y78" s="15" t="s">
        <v>77</v>
      </c>
      <c r="Z78" s="15" t="s">
        <v>78</v>
      </c>
      <c r="AA78" s="16" t="s">
        <v>485</v>
      </c>
      <c r="AB78" s="15">
        <v>0</v>
      </c>
      <c r="AC78" s="15" t="s">
        <v>87</v>
      </c>
    </row>
    <row r="79" spans="1:29" ht="72" x14ac:dyDescent="0.25">
      <c r="A79" s="10">
        <v>77</v>
      </c>
      <c r="B79" s="10" t="s">
        <v>486</v>
      </c>
      <c r="C79" s="10" t="s">
        <v>383</v>
      </c>
      <c r="D79" s="11" t="s">
        <v>487</v>
      </c>
      <c r="E79" s="10" t="s">
        <v>48</v>
      </c>
      <c r="F79" s="10" t="s">
        <v>90</v>
      </c>
      <c r="G79" s="10" t="s">
        <v>488</v>
      </c>
      <c r="H79" s="11" t="s">
        <v>489</v>
      </c>
      <c r="I79" s="10" t="s">
        <v>104</v>
      </c>
      <c r="J79" s="10" t="s">
        <v>125</v>
      </c>
      <c r="K79" s="10" t="s">
        <v>95</v>
      </c>
      <c r="L79" s="10" t="s">
        <v>55</v>
      </c>
      <c r="M79" s="10" t="s">
        <v>106</v>
      </c>
      <c r="N79" s="10" t="s">
        <v>96</v>
      </c>
      <c r="O79" s="10" t="s">
        <v>126</v>
      </c>
      <c r="P79" s="10">
        <v>0</v>
      </c>
      <c r="Q79" s="10">
        <v>0</v>
      </c>
      <c r="R79" s="10">
        <v>0</v>
      </c>
      <c r="S79" s="10">
        <v>0</v>
      </c>
      <c r="T79" s="10">
        <v>0</v>
      </c>
      <c r="U79" s="12">
        <f t="shared" si="2"/>
        <v>0</v>
      </c>
      <c r="V79" s="21" t="s">
        <v>107</v>
      </c>
      <c r="W79" s="11" t="s">
        <v>60</v>
      </c>
      <c r="X79" s="14" t="s">
        <v>61</v>
      </c>
      <c r="Y79" s="10" t="s">
        <v>77</v>
      </c>
      <c r="Z79" s="10" t="s">
        <v>78</v>
      </c>
      <c r="AA79" s="11" t="s">
        <v>490</v>
      </c>
      <c r="AB79" s="10">
        <v>0</v>
      </c>
      <c r="AC79" s="10" t="s">
        <v>87</v>
      </c>
    </row>
    <row r="80" spans="1:29" ht="72" x14ac:dyDescent="0.25">
      <c r="A80" s="15">
        <v>78</v>
      </c>
      <c r="B80" s="15" t="s">
        <v>491</v>
      </c>
      <c r="C80" s="15" t="s">
        <v>363</v>
      </c>
      <c r="D80" s="16" t="s">
        <v>492</v>
      </c>
      <c r="E80" s="15" t="s">
        <v>48</v>
      </c>
      <c r="F80" s="15" t="s">
        <v>493</v>
      </c>
      <c r="G80" s="15" t="s">
        <v>494</v>
      </c>
      <c r="H80" s="16" t="s">
        <v>495</v>
      </c>
      <c r="I80" s="15" t="s">
        <v>216</v>
      </c>
      <c r="J80" s="15" t="s">
        <v>94</v>
      </c>
      <c r="K80" s="15" t="s">
        <v>95</v>
      </c>
      <c r="L80" s="15" t="s">
        <v>73</v>
      </c>
      <c r="M80" s="15" t="s">
        <v>74</v>
      </c>
      <c r="N80" s="15" t="s">
        <v>96</v>
      </c>
      <c r="O80" s="15" t="s">
        <v>76</v>
      </c>
      <c r="P80" s="10">
        <v>0</v>
      </c>
      <c r="Q80" s="10">
        <v>0</v>
      </c>
      <c r="R80" s="10">
        <v>0</v>
      </c>
      <c r="S80" s="10">
        <v>0</v>
      </c>
      <c r="T80" s="10">
        <v>0</v>
      </c>
      <c r="U80" s="12">
        <f t="shared" si="2"/>
        <v>0</v>
      </c>
      <c r="V80" s="19" t="s">
        <v>97</v>
      </c>
      <c r="W80" s="16" t="s">
        <v>60</v>
      </c>
      <c r="X80" s="17" t="s">
        <v>61</v>
      </c>
      <c r="Y80" s="15" t="s">
        <v>77</v>
      </c>
      <c r="Z80" s="15" t="s">
        <v>78</v>
      </c>
      <c r="AA80" s="16" t="s">
        <v>496</v>
      </c>
      <c r="AB80" s="15">
        <v>0</v>
      </c>
      <c r="AC80" s="15" t="s">
        <v>87</v>
      </c>
    </row>
    <row r="81" spans="1:29" ht="72" x14ac:dyDescent="0.25">
      <c r="A81" s="10">
        <v>79</v>
      </c>
      <c r="B81" s="10" t="s">
        <v>497</v>
      </c>
      <c r="C81" s="10" t="s">
        <v>363</v>
      </c>
      <c r="D81" s="11" t="s">
        <v>498</v>
      </c>
      <c r="E81" s="10" t="s">
        <v>48</v>
      </c>
      <c r="F81" s="10" t="s">
        <v>49</v>
      </c>
      <c r="G81" s="10" t="s">
        <v>499</v>
      </c>
      <c r="H81" s="11" t="s">
        <v>500</v>
      </c>
      <c r="I81" s="10" t="s">
        <v>52</v>
      </c>
      <c r="J81" s="10" t="s">
        <v>270</v>
      </c>
      <c r="K81" s="10" t="s">
        <v>72</v>
      </c>
      <c r="L81" s="10" t="s">
        <v>73</v>
      </c>
      <c r="M81" s="10" t="s">
        <v>74</v>
      </c>
      <c r="N81" s="10" t="s">
        <v>96</v>
      </c>
      <c r="O81" s="10" t="s">
        <v>76</v>
      </c>
      <c r="P81" s="10">
        <v>0</v>
      </c>
      <c r="Q81" s="10">
        <v>0</v>
      </c>
      <c r="R81" s="10">
        <v>0</v>
      </c>
      <c r="S81" s="10">
        <v>1</v>
      </c>
      <c r="T81" s="10">
        <v>0</v>
      </c>
      <c r="U81" s="12">
        <f t="shared" si="2"/>
        <v>1</v>
      </c>
      <c r="V81" s="13" t="s">
        <v>59</v>
      </c>
      <c r="W81" s="11" t="s">
        <v>60</v>
      </c>
      <c r="X81" s="14" t="s">
        <v>61</v>
      </c>
      <c r="Y81" s="10" t="s">
        <v>77</v>
      </c>
      <c r="Z81" s="10" t="s">
        <v>78</v>
      </c>
      <c r="AA81" s="11"/>
      <c r="AB81" s="10">
        <v>0</v>
      </c>
      <c r="AC81" s="10" t="s">
        <v>87</v>
      </c>
    </row>
    <row r="82" spans="1:29" ht="72" x14ac:dyDescent="0.25">
      <c r="A82" s="15">
        <v>80</v>
      </c>
      <c r="B82" s="15" t="s">
        <v>501</v>
      </c>
      <c r="C82" s="15" t="s">
        <v>363</v>
      </c>
      <c r="D82" s="16" t="s">
        <v>502</v>
      </c>
      <c r="E82" s="15" t="s">
        <v>48</v>
      </c>
      <c r="F82" s="15" t="s">
        <v>503</v>
      </c>
      <c r="G82" s="15" t="s">
        <v>504</v>
      </c>
      <c r="H82" s="16" t="s">
        <v>505</v>
      </c>
      <c r="I82" s="15" t="s">
        <v>216</v>
      </c>
      <c r="J82" s="15" t="s">
        <v>94</v>
      </c>
      <c r="K82" s="15" t="s">
        <v>95</v>
      </c>
      <c r="L82" s="15" t="s">
        <v>55</v>
      </c>
      <c r="M82" s="15" t="s">
        <v>106</v>
      </c>
      <c r="N82" s="15" t="s">
        <v>96</v>
      </c>
      <c r="O82" s="15" t="s">
        <v>126</v>
      </c>
      <c r="P82" s="10">
        <v>0</v>
      </c>
      <c r="Q82" s="10">
        <v>0</v>
      </c>
      <c r="R82" s="10">
        <v>0</v>
      </c>
      <c r="S82" s="10">
        <v>0</v>
      </c>
      <c r="T82" s="10">
        <v>0</v>
      </c>
      <c r="U82" s="12">
        <f t="shared" si="2"/>
        <v>0</v>
      </c>
      <c r="V82" s="19" t="s">
        <v>97</v>
      </c>
      <c r="W82" s="16" t="s">
        <v>60</v>
      </c>
      <c r="X82" s="15" t="s">
        <v>108</v>
      </c>
      <c r="Y82" s="15" t="s">
        <v>77</v>
      </c>
      <c r="Z82" s="15" t="s">
        <v>78</v>
      </c>
      <c r="AA82" s="16" t="s">
        <v>506</v>
      </c>
      <c r="AB82" s="15">
        <v>0</v>
      </c>
      <c r="AC82" s="15" t="s">
        <v>87</v>
      </c>
    </row>
    <row r="83" spans="1:29" ht="72" x14ac:dyDescent="0.25">
      <c r="A83" s="10">
        <v>81</v>
      </c>
      <c r="B83" s="10" t="s">
        <v>507</v>
      </c>
      <c r="C83" s="10" t="s">
        <v>363</v>
      </c>
      <c r="D83" s="11" t="s">
        <v>508</v>
      </c>
      <c r="E83" s="20" t="s">
        <v>212</v>
      </c>
      <c r="F83" s="10" t="s">
        <v>213</v>
      </c>
      <c r="G83" s="10" t="s">
        <v>214</v>
      </c>
      <c r="H83" s="11" t="s">
        <v>509</v>
      </c>
      <c r="I83" s="10" t="s">
        <v>216</v>
      </c>
      <c r="J83" s="10" t="s">
        <v>94</v>
      </c>
      <c r="K83" s="10" t="s">
        <v>95</v>
      </c>
      <c r="L83" s="10" t="s">
        <v>175</v>
      </c>
      <c r="M83" s="10" t="s">
        <v>106</v>
      </c>
      <c r="N83" s="10" t="s">
        <v>106</v>
      </c>
      <c r="O83" s="10" t="s">
        <v>126</v>
      </c>
      <c r="P83" s="10">
        <v>0</v>
      </c>
      <c r="Q83" s="10">
        <v>0</v>
      </c>
      <c r="R83" s="10">
        <v>0</v>
      </c>
      <c r="S83" s="10">
        <v>0</v>
      </c>
      <c r="T83" s="10">
        <v>0</v>
      </c>
      <c r="U83" s="12">
        <f t="shared" si="2"/>
        <v>0</v>
      </c>
      <c r="V83" s="23" t="s">
        <v>176</v>
      </c>
      <c r="W83" s="11" t="s">
        <v>60</v>
      </c>
      <c r="X83" s="14" t="s">
        <v>61</v>
      </c>
      <c r="Y83" s="10" t="s">
        <v>77</v>
      </c>
      <c r="Z83" s="10" t="s">
        <v>78</v>
      </c>
      <c r="AA83" s="11" t="s">
        <v>510</v>
      </c>
      <c r="AB83" s="10">
        <v>0</v>
      </c>
      <c r="AC83" s="10" t="s">
        <v>87</v>
      </c>
    </row>
    <row r="84" spans="1:29" ht="72" x14ac:dyDescent="0.25">
      <c r="A84" s="15">
        <v>82</v>
      </c>
      <c r="B84" s="15" t="s">
        <v>511</v>
      </c>
      <c r="C84" s="15" t="s">
        <v>363</v>
      </c>
      <c r="D84" s="16" t="s">
        <v>512</v>
      </c>
      <c r="E84" s="15" t="s">
        <v>48</v>
      </c>
      <c r="F84" s="15" t="s">
        <v>49</v>
      </c>
      <c r="G84" s="15" t="s">
        <v>148</v>
      </c>
      <c r="H84" s="16" t="s">
        <v>513</v>
      </c>
      <c r="I84" s="15" t="s">
        <v>93</v>
      </c>
      <c r="J84" s="15" t="s">
        <v>156</v>
      </c>
      <c r="K84" s="15" t="s">
        <v>72</v>
      </c>
      <c r="L84" s="15" t="s">
        <v>73</v>
      </c>
      <c r="M84" s="15" t="s">
        <v>74</v>
      </c>
      <c r="N84" s="15" t="s">
        <v>96</v>
      </c>
      <c r="O84" s="15" t="s">
        <v>76</v>
      </c>
      <c r="P84" s="10">
        <v>0</v>
      </c>
      <c r="Q84" s="10">
        <v>0</v>
      </c>
      <c r="R84" s="10">
        <v>1</v>
      </c>
      <c r="S84" s="10">
        <v>1</v>
      </c>
      <c r="T84" s="10">
        <v>0</v>
      </c>
      <c r="U84" s="12">
        <f t="shared" si="2"/>
        <v>2</v>
      </c>
      <c r="V84" s="13" t="s">
        <v>59</v>
      </c>
      <c r="W84" s="16" t="s">
        <v>60</v>
      </c>
      <c r="X84" s="17" t="s">
        <v>61</v>
      </c>
      <c r="Y84" s="15" t="s">
        <v>77</v>
      </c>
      <c r="Z84" s="15" t="s">
        <v>514</v>
      </c>
      <c r="AA84" s="16"/>
      <c r="AB84" s="15">
        <v>0</v>
      </c>
      <c r="AC84" s="15" t="s">
        <v>87</v>
      </c>
    </row>
    <row r="85" spans="1:29" ht="72" x14ac:dyDescent="0.25">
      <c r="A85" s="10">
        <v>83</v>
      </c>
      <c r="B85" s="10" t="s">
        <v>515</v>
      </c>
      <c r="C85" s="10" t="s">
        <v>363</v>
      </c>
      <c r="D85" s="11" t="s">
        <v>516</v>
      </c>
      <c r="E85" s="10" t="s">
        <v>48</v>
      </c>
      <c r="F85" s="10" t="s">
        <v>517</v>
      </c>
      <c r="G85" s="10" t="s">
        <v>518</v>
      </c>
      <c r="H85" s="11" t="s">
        <v>519</v>
      </c>
      <c r="I85" s="10" t="s">
        <v>216</v>
      </c>
      <c r="J85" s="10" t="s">
        <v>94</v>
      </c>
      <c r="K85" s="10" t="s">
        <v>95</v>
      </c>
      <c r="L85" s="10" t="s">
        <v>175</v>
      </c>
      <c r="M85" s="10" t="s">
        <v>106</v>
      </c>
      <c r="N85" s="10" t="s">
        <v>96</v>
      </c>
      <c r="O85" s="10" t="s">
        <v>126</v>
      </c>
      <c r="P85" s="10">
        <v>0</v>
      </c>
      <c r="Q85" s="10">
        <v>0</v>
      </c>
      <c r="R85" s="10">
        <v>0</v>
      </c>
      <c r="S85" s="10">
        <v>0</v>
      </c>
      <c r="T85" s="10">
        <v>0</v>
      </c>
      <c r="U85" s="12">
        <f t="shared" si="2"/>
        <v>0</v>
      </c>
      <c r="V85" s="23" t="s">
        <v>176</v>
      </c>
      <c r="W85" s="11" t="s">
        <v>60</v>
      </c>
      <c r="X85" s="14" t="s">
        <v>61</v>
      </c>
      <c r="Y85" s="10" t="s">
        <v>77</v>
      </c>
      <c r="Z85" s="10" t="s">
        <v>78</v>
      </c>
      <c r="AA85" s="11" t="s">
        <v>520</v>
      </c>
      <c r="AB85" s="10">
        <v>0</v>
      </c>
      <c r="AC85" s="10" t="s">
        <v>87</v>
      </c>
    </row>
    <row r="86" spans="1:29" ht="72" x14ac:dyDescent="0.25">
      <c r="A86" s="15">
        <v>84</v>
      </c>
      <c r="B86" s="15" t="s">
        <v>521</v>
      </c>
      <c r="C86" s="15" t="s">
        <v>383</v>
      </c>
      <c r="D86" s="16" t="s">
        <v>522</v>
      </c>
      <c r="E86" s="15" t="s">
        <v>48</v>
      </c>
      <c r="F86" s="15" t="s">
        <v>49</v>
      </c>
      <c r="G86" s="15" t="s">
        <v>523</v>
      </c>
      <c r="H86" s="16" t="s">
        <v>524</v>
      </c>
      <c r="I86" s="15" t="s">
        <v>93</v>
      </c>
      <c r="J86" s="15" t="s">
        <v>156</v>
      </c>
      <c r="K86" s="15" t="s">
        <v>72</v>
      </c>
      <c r="L86" s="15" t="s">
        <v>55</v>
      </c>
      <c r="M86" s="15" t="s">
        <v>56</v>
      </c>
      <c r="N86" s="15" t="s">
        <v>449</v>
      </c>
      <c r="O86" s="15" t="s">
        <v>187</v>
      </c>
      <c r="P86" s="10">
        <v>0</v>
      </c>
      <c r="Q86" s="10">
        <v>0</v>
      </c>
      <c r="R86" s="10">
        <v>1</v>
      </c>
      <c r="S86" s="10">
        <v>0</v>
      </c>
      <c r="T86" s="10">
        <v>0</v>
      </c>
      <c r="U86" s="12">
        <f t="shared" si="2"/>
        <v>1</v>
      </c>
      <c r="V86" s="13" t="s">
        <v>59</v>
      </c>
      <c r="W86" s="16" t="s">
        <v>60</v>
      </c>
      <c r="X86" s="17" t="s">
        <v>61</v>
      </c>
      <c r="Y86" s="15" t="s">
        <v>77</v>
      </c>
      <c r="Z86" s="15" t="s">
        <v>78</v>
      </c>
      <c r="AA86" s="16" t="s">
        <v>525</v>
      </c>
      <c r="AB86" s="15">
        <v>0</v>
      </c>
      <c r="AC86" s="15" t="s">
        <v>87</v>
      </c>
    </row>
    <row r="87" spans="1:29" ht="72" x14ac:dyDescent="0.25">
      <c r="A87" s="10">
        <v>85</v>
      </c>
      <c r="B87" s="10" t="s">
        <v>526</v>
      </c>
      <c r="C87" s="10" t="s">
        <v>363</v>
      </c>
      <c r="D87" s="11" t="s">
        <v>527</v>
      </c>
      <c r="E87" s="10" t="s">
        <v>48</v>
      </c>
      <c r="F87" s="10" t="s">
        <v>49</v>
      </c>
      <c r="G87" s="10" t="s">
        <v>528</v>
      </c>
      <c r="H87" s="11" t="s">
        <v>529</v>
      </c>
      <c r="I87" s="10" t="s">
        <v>93</v>
      </c>
      <c r="J87" s="10" t="s">
        <v>53</v>
      </c>
      <c r="K87" s="10" t="s">
        <v>72</v>
      </c>
      <c r="L87" s="10" t="s">
        <v>73</v>
      </c>
      <c r="M87" s="10" t="s">
        <v>276</v>
      </c>
      <c r="N87" s="10" t="s">
        <v>96</v>
      </c>
      <c r="O87" s="10" t="s">
        <v>76</v>
      </c>
      <c r="P87" s="10">
        <v>0</v>
      </c>
      <c r="Q87" s="10">
        <v>1</v>
      </c>
      <c r="R87" s="10">
        <v>1</v>
      </c>
      <c r="S87" s="10">
        <v>1</v>
      </c>
      <c r="T87" s="10">
        <v>0</v>
      </c>
      <c r="U87" s="12">
        <f t="shared" si="2"/>
        <v>3</v>
      </c>
      <c r="V87" s="18" t="s">
        <v>86</v>
      </c>
      <c r="W87" s="11" t="s">
        <v>60</v>
      </c>
      <c r="X87" s="14" t="s">
        <v>61</v>
      </c>
      <c r="Y87" s="10" t="s">
        <v>77</v>
      </c>
      <c r="Z87" s="10" t="s">
        <v>530</v>
      </c>
      <c r="AA87" s="11" t="s">
        <v>531</v>
      </c>
      <c r="AB87" s="10">
        <v>0</v>
      </c>
      <c r="AC87" s="10" t="s">
        <v>87</v>
      </c>
    </row>
    <row r="88" spans="1:29" ht="72" x14ac:dyDescent="0.25">
      <c r="A88" s="15">
        <v>86</v>
      </c>
      <c r="B88" s="15" t="s">
        <v>532</v>
      </c>
      <c r="C88" s="15" t="s">
        <v>363</v>
      </c>
      <c r="D88" s="16" t="s">
        <v>533</v>
      </c>
      <c r="E88" s="15" t="s">
        <v>48</v>
      </c>
      <c r="F88" s="15" t="s">
        <v>49</v>
      </c>
      <c r="G88" s="15" t="s">
        <v>534</v>
      </c>
      <c r="H88" s="16" t="s">
        <v>535</v>
      </c>
      <c r="I88" s="15" t="s">
        <v>70</v>
      </c>
      <c r="J88" s="15" t="s">
        <v>242</v>
      </c>
      <c r="K88" s="15" t="s">
        <v>118</v>
      </c>
      <c r="L88" s="15" t="s">
        <v>55</v>
      </c>
      <c r="M88" s="15" t="s">
        <v>74</v>
      </c>
      <c r="N88" s="15" t="s">
        <v>96</v>
      </c>
      <c r="O88" s="15" t="s">
        <v>76</v>
      </c>
      <c r="P88" s="10">
        <v>1</v>
      </c>
      <c r="Q88" s="10">
        <v>0</v>
      </c>
      <c r="R88" s="10">
        <v>0</v>
      </c>
      <c r="S88" s="10">
        <v>0</v>
      </c>
      <c r="T88" s="10">
        <v>0</v>
      </c>
      <c r="U88" s="12">
        <f t="shared" si="2"/>
        <v>1</v>
      </c>
      <c r="V88" s="13" t="s">
        <v>59</v>
      </c>
      <c r="W88" s="16" t="s">
        <v>60</v>
      </c>
      <c r="X88" s="15" t="s">
        <v>108</v>
      </c>
      <c r="Y88" s="15" t="s">
        <v>77</v>
      </c>
      <c r="Z88" s="15" t="s">
        <v>78</v>
      </c>
      <c r="AA88" s="16" t="s">
        <v>536</v>
      </c>
      <c r="AB88" s="15">
        <v>0</v>
      </c>
      <c r="AC88" s="15" t="s">
        <v>87</v>
      </c>
    </row>
    <row r="89" spans="1:29" ht="72" x14ac:dyDescent="0.25">
      <c r="A89" s="10">
        <v>87</v>
      </c>
      <c r="B89" s="10" t="s">
        <v>537</v>
      </c>
      <c r="C89" s="10" t="s">
        <v>383</v>
      </c>
      <c r="D89" s="11" t="s">
        <v>538</v>
      </c>
      <c r="E89" s="10" t="s">
        <v>48</v>
      </c>
      <c r="F89" s="10" t="s">
        <v>539</v>
      </c>
      <c r="G89" s="10" t="s">
        <v>540</v>
      </c>
      <c r="H89" s="11" t="s">
        <v>541</v>
      </c>
      <c r="I89" s="10" t="s">
        <v>93</v>
      </c>
      <c r="J89" s="10" t="s">
        <v>156</v>
      </c>
      <c r="K89" s="10" t="s">
        <v>118</v>
      </c>
      <c r="L89" s="10" t="s">
        <v>55</v>
      </c>
      <c r="M89" s="10" t="s">
        <v>74</v>
      </c>
      <c r="N89" s="10" t="s">
        <v>96</v>
      </c>
      <c r="O89" s="10" t="s">
        <v>187</v>
      </c>
      <c r="P89" s="10">
        <v>0</v>
      </c>
      <c r="Q89" s="10">
        <v>0</v>
      </c>
      <c r="R89" s="10">
        <v>0</v>
      </c>
      <c r="S89" s="10">
        <v>0</v>
      </c>
      <c r="T89" s="10">
        <v>0</v>
      </c>
      <c r="U89" s="12">
        <f t="shared" si="2"/>
        <v>0</v>
      </c>
      <c r="V89" s="13" t="s">
        <v>59</v>
      </c>
      <c r="W89" s="11" t="s">
        <v>60</v>
      </c>
      <c r="X89" s="10" t="s">
        <v>108</v>
      </c>
      <c r="Y89" s="10" t="s">
        <v>77</v>
      </c>
      <c r="Z89" s="10" t="s">
        <v>78</v>
      </c>
      <c r="AA89" s="11" t="s">
        <v>542</v>
      </c>
      <c r="AB89" s="10">
        <v>0</v>
      </c>
      <c r="AC89" s="10" t="s">
        <v>87</v>
      </c>
    </row>
    <row r="90" spans="1:29" ht="72" x14ac:dyDescent="0.25">
      <c r="A90" s="15">
        <v>88</v>
      </c>
      <c r="B90" s="15" t="s">
        <v>543</v>
      </c>
      <c r="C90" s="15" t="s">
        <v>383</v>
      </c>
      <c r="D90" s="16" t="s">
        <v>544</v>
      </c>
      <c r="E90" s="15" t="s">
        <v>48</v>
      </c>
      <c r="F90" s="15" t="s">
        <v>90</v>
      </c>
      <c r="G90" s="15" t="s">
        <v>545</v>
      </c>
      <c r="H90" s="16" t="s">
        <v>546</v>
      </c>
      <c r="I90" s="15" t="s">
        <v>216</v>
      </c>
      <c r="J90" s="15" t="s">
        <v>94</v>
      </c>
      <c r="K90" s="15" t="s">
        <v>95</v>
      </c>
      <c r="L90" s="15" t="s">
        <v>175</v>
      </c>
      <c r="M90" s="15" t="s">
        <v>106</v>
      </c>
      <c r="N90" s="15" t="s">
        <v>106</v>
      </c>
      <c r="O90" s="15" t="s">
        <v>126</v>
      </c>
      <c r="P90" s="10">
        <v>0</v>
      </c>
      <c r="Q90" s="10">
        <v>0</v>
      </c>
      <c r="R90" s="10">
        <v>0</v>
      </c>
      <c r="S90" s="10">
        <v>0</v>
      </c>
      <c r="T90" s="10">
        <v>0</v>
      </c>
      <c r="U90" s="12">
        <f t="shared" si="2"/>
        <v>0</v>
      </c>
      <c r="V90" s="23" t="s">
        <v>176</v>
      </c>
      <c r="W90" s="16" t="s">
        <v>60</v>
      </c>
      <c r="X90" s="17" t="s">
        <v>61</v>
      </c>
      <c r="Y90" s="15" t="s">
        <v>62</v>
      </c>
      <c r="Z90" s="15" t="s">
        <v>78</v>
      </c>
      <c r="AA90" s="16" t="s">
        <v>547</v>
      </c>
      <c r="AB90" s="15">
        <v>0</v>
      </c>
      <c r="AC90" s="15" t="s">
        <v>87</v>
      </c>
    </row>
    <row r="91" spans="1:29" ht="72" x14ac:dyDescent="0.25">
      <c r="A91" s="10">
        <v>89</v>
      </c>
      <c r="B91" s="10" t="s">
        <v>548</v>
      </c>
      <c r="C91" s="10" t="s">
        <v>363</v>
      </c>
      <c r="D91" s="11" t="s">
        <v>549</v>
      </c>
      <c r="E91" s="10" t="s">
        <v>48</v>
      </c>
      <c r="F91" s="10" t="s">
        <v>90</v>
      </c>
      <c r="G91" s="10" t="s">
        <v>550</v>
      </c>
      <c r="H91" s="11" t="s">
        <v>551</v>
      </c>
      <c r="I91" s="10" t="s">
        <v>216</v>
      </c>
      <c r="J91" s="10" t="s">
        <v>94</v>
      </c>
      <c r="K91" s="10" t="s">
        <v>95</v>
      </c>
      <c r="L91" s="10" t="s">
        <v>73</v>
      </c>
      <c r="M91" s="10" t="s">
        <v>74</v>
      </c>
      <c r="N91" s="10" t="s">
        <v>96</v>
      </c>
      <c r="O91" s="10" t="s">
        <v>76</v>
      </c>
      <c r="P91" s="10">
        <v>0</v>
      </c>
      <c r="Q91" s="10">
        <v>0</v>
      </c>
      <c r="R91" s="10">
        <v>0</v>
      </c>
      <c r="S91" s="10">
        <v>0</v>
      </c>
      <c r="T91" s="10">
        <v>0</v>
      </c>
      <c r="U91" s="12">
        <f t="shared" si="2"/>
        <v>0</v>
      </c>
      <c r="V91" s="19" t="s">
        <v>97</v>
      </c>
      <c r="W91" s="11" t="s">
        <v>60</v>
      </c>
      <c r="X91" s="14" t="s">
        <v>61</v>
      </c>
      <c r="Y91" s="10" t="s">
        <v>77</v>
      </c>
      <c r="Z91" s="10" t="s">
        <v>78</v>
      </c>
      <c r="AA91" s="11"/>
      <c r="AB91" s="10">
        <v>0</v>
      </c>
      <c r="AC91" s="10" t="s">
        <v>87</v>
      </c>
    </row>
    <row r="92" spans="1:29" ht="72" x14ac:dyDescent="0.25">
      <c r="A92" s="15">
        <v>90</v>
      </c>
      <c r="B92" s="15" t="s">
        <v>552</v>
      </c>
      <c r="C92" s="15" t="s">
        <v>363</v>
      </c>
      <c r="D92" s="16" t="s">
        <v>553</v>
      </c>
      <c r="E92" s="15" t="s">
        <v>48</v>
      </c>
      <c r="F92" s="15" t="s">
        <v>49</v>
      </c>
      <c r="G92" s="15" t="s">
        <v>159</v>
      </c>
      <c r="H92" s="16" t="s">
        <v>554</v>
      </c>
      <c r="I92" s="15" t="s">
        <v>93</v>
      </c>
      <c r="J92" s="15" t="s">
        <v>53</v>
      </c>
      <c r="K92" s="15" t="s">
        <v>72</v>
      </c>
      <c r="L92" s="15" t="s">
        <v>73</v>
      </c>
      <c r="M92" s="15" t="s">
        <v>74</v>
      </c>
      <c r="N92" s="15" t="s">
        <v>96</v>
      </c>
      <c r="O92" s="15" t="s">
        <v>76</v>
      </c>
      <c r="P92" s="10">
        <v>0</v>
      </c>
      <c r="Q92" s="10">
        <v>1</v>
      </c>
      <c r="R92" s="10">
        <v>1</v>
      </c>
      <c r="S92" s="10">
        <v>1</v>
      </c>
      <c r="T92" s="10">
        <v>0</v>
      </c>
      <c r="U92" s="12">
        <f t="shared" si="2"/>
        <v>3</v>
      </c>
      <c r="V92" s="18" t="s">
        <v>86</v>
      </c>
      <c r="W92" s="16" t="s">
        <v>60</v>
      </c>
      <c r="X92" s="17" t="s">
        <v>61</v>
      </c>
      <c r="Y92" s="15" t="s">
        <v>77</v>
      </c>
      <c r="Z92" s="15" t="s">
        <v>555</v>
      </c>
      <c r="AA92" s="16" t="s">
        <v>556</v>
      </c>
      <c r="AB92" s="15">
        <v>0</v>
      </c>
      <c r="AC92" s="15" t="s">
        <v>87</v>
      </c>
    </row>
    <row r="93" spans="1:29" ht="72" x14ac:dyDescent="0.25">
      <c r="A93" s="10">
        <v>91</v>
      </c>
      <c r="B93" s="10" t="s">
        <v>557</v>
      </c>
      <c r="C93" s="10" t="s">
        <v>363</v>
      </c>
      <c r="D93" s="11" t="s">
        <v>558</v>
      </c>
      <c r="E93" s="10" t="s">
        <v>48</v>
      </c>
      <c r="F93" s="10" t="s">
        <v>559</v>
      </c>
      <c r="G93" s="10" t="s">
        <v>560</v>
      </c>
      <c r="H93" s="11" t="s">
        <v>561</v>
      </c>
      <c r="I93" s="10" t="s">
        <v>104</v>
      </c>
      <c r="J93" s="10" t="s">
        <v>125</v>
      </c>
      <c r="K93" s="10" t="s">
        <v>95</v>
      </c>
      <c r="L93" s="10" t="s">
        <v>55</v>
      </c>
      <c r="M93" s="10" t="s">
        <v>106</v>
      </c>
      <c r="N93" s="10" t="s">
        <v>96</v>
      </c>
      <c r="O93" s="10" t="s">
        <v>76</v>
      </c>
      <c r="P93" s="10">
        <v>0</v>
      </c>
      <c r="Q93" s="10">
        <v>0</v>
      </c>
      <c r="R93" s="10">
        <v>0</v>
      </c>
      <c r="S93" s="10">
        <v>0</v>
      </c>
      <c r="T93" s="10">
        <v>0</v>
      </c>
      <c r="U93" s="12">
        <f t="shared" si="2"/>
        <v>0</v>
      </c>
      <c r="V93" s="21" t="s">
        <v>107</v>
      </c>
      <c r="W93" s="11" t="s">
        <v>60</v>
      </c>
      <c r="X93" s="14" t="s">
        <v>61</v>
      </c>
      <c r="Y93" s="10" t="s">
        <v>77</v>
      </c>
      <c r="Z93" s="10" t="s">
        <v>78</v>
      </c>
      <c r="AA93" s="11" t="s">
        <v>562</v>
      </c>
      <c r="AB93" s="10">
        <v>0</v>
      </c>
      <c r="AC93" s="10" t="s">
        <v>87</v>
      </c>
    </row>
    <row r="94" spans="1:29" ht="72" x14ac:dyDescent="0.25">
      <c r="A94" s="15">
        <v>92</v>
      </c>
      <c r="B94" s="15" t="s">
        <v>563</v>
      </c>
      <c r="C94" s="15" t="s">
        <v>383</v>
      </c>
      <c r="D94" s="16" t="s">
        <v>564</v>
      </c>
      <c r="E94" s="22" t="s">
        <v>101</v>
      </c>
      <c r="F94" s="15" t="s">
        <v>49</v>
      </c>
      <c r="G94" s="15" t="s">
        <v>565</v>
      </c>
      <c r="H94" s="16" t="s">
        <v>566</v>
      </c>
      <c r="I94" s="15" t="s">
        <v>428</v>
      </c>
      <c r="J94" s="15" t="s">
        <v>270</v>
      </c>
      <c r="K94" s="15" t="s">
        <v>54</v>
      </c>
      <c r="L94" s="15" t="s">
        <v>175</v>
      </c>
      <c r="M94" s="15" t="s">
        <v>74</v>
      </c>
      <c r="N94" s="15" t="s">
        <v>449</v>
      </c>
      <c r="O94" s="15" t="s">
        <v>126</v>
      </c>
      <c r="P94" s="10">
        <v>0</v>
      </c>
      <c r="Q94" s="10">
        <v>1</v>
      </c>
      <c r="R94" s="10">
        <v>0</v>
      </c>
      <c r="S94" s="10">
        <v>0</v>
      </c>
      <c r="T94" s="10">
        <v>0</v>
      </c>
      <c r="U94" s="12">
        <f t="shared" si="2"/>
        <v>1</v>
      </c>
      <c r="V94" s="21" t="s">
        <v>107</v>
      </c>
      <c r="W94" s="16" t="s">
        <v>60</v>
      </c>
      <c r="X94" s="17" t="s">
        <v>61</v>
      </c>
      <c r="Y94" s="15" t="s">
        <v>77</v>
      </c>
      <c r="Z94" s="15" t="s">
        <v>78</v>
      </c>
      <c r="AA94" s="16" t="s">
        <v>567</v>
      </c>
      <c r="AB94" s="15">
        <v>0</v>
      </c>
      <c r="AC94" s="15" t="s">
        <v>87</v>
      </c>
    </row>
    <row r="95" spans="1:29" ht="72" x14ac:dyDescent="0.25">
      <c r="A95" s="10">
        <v>93</v>
      </c>
      <c r="B95" s="10" t="s">
        <v>568</v>
      </c>
      <c r="C95" s="10" t="s">
        <v>363</v>
      </c>
      <c r="D95" s="11" t="s">
        <v>569</v>
      </c>
      <c r="E95" s="10" t="s">
        <v>48</v>
      </c>
      <c r="F95" s="10" t="s">
        <v>49</v>
      </c>
      <c r="G95" s="10" t="s">
        <v>570</v>
      </c>
      <c r="H95" s="11" t="s">
        <v>571</v>
      </c>
      <c r="I95" s="10" t="s">
        <v>70</v>
      </c>
      <c r="J95" s="10" t="s">
        <v>53</v>
      </c>
      <c r="K95" s="10" t="s">
        <v>72</v>
      </c>
      <c r="L95" s="10" t="s">
        <v>73</v>
      </c>
      <c r="M95" s="10" t="s">
        <v>74</v>
      </c>
      <c r="N95" s="10" t="s">
        <v>96</v>
      </c>
      <c r="O95" s="10" t="s">
        <v>187</v>
      </c>
      <c r="P95" s="10">
        <v>1</v>
      </c>
      <c r="Q95" s="10">
        <v>1</v>
      </c>
      <c r="R95" s="10">
        <v>1</v>
      </c>
      <c r="S95" s="10">
        <v>1</v>
      </c>
      <c r="T95" s="10">
        <v>0</v>
      </c>
      <c r="U95" s="12">
        <f t="shared" si="2"/>
        <v>4</v>
      </c>
      <c r="V95" s="18" t="s">
        <v>86</v>
      </c>
      <c r="W95" s="11" t="s">
        <v>60</v>
      </c>
      <c r="X95" s="14" t="s">
        <v>61</v>
      </c>
      <c r="Y95" s="10" t="s">
        <v>77</v>
      </c>
      <c r="Z95" s="10" t="s">
        <v>572</v>
      </c>
      <c r="AA95" s="11" t="s">
        <v>573</v>
      </c>
      <c r="AB95" s="10">
        <v>0</v>
      </c>
      <c r="AC95" s="10" t="s">
        <v>87</v>
      </c>
    </row>
    <row r="96" spans="1:29" ht="72" x14ac:dyDescent="0.25">
      <c r="A96" s="15">
        <v>94</v>
      </c>
      <c r="B96" s="15" t="s">
        <v>574</v>
      </c>
      <c r="C96" s="15" t="s">
        <v>363</v>
      </c>
      <c r="D96" s="16" t="s">
        <v>575</v>
      </c>
      <c r="E96" s="15" t="s">
        <v>48</v>
      </c>
      <c r="F96" s="15" t="s">
        <v>49</v>
      </c>
      <c r="G96" s="15" t="s">
        <v>576</v>
      </c>
      <c r="H96" s="16" t="s">
        <v>577</v>
      </c>
      <c r="I96" s="15" t="s">
        <v>70</v>
      </c>
      <c r="J96" s="15" t="s">
        <v>156</v>
      </c>
      <c r="K96" s="15" t="s">
        <v>54</v>
      </c>
      <c r="L96" s="15" t="s">
        <v>55</v>
      </c>
      <c r="M96" s="15" t="s">
        <v>74</v>
      </c>
      <c r="N96" s="15" t="s">
        <v>96</v>
      </c>
      <c r="O96" s="15" t="s">
        <v>76</v>
      </c>
      <c r="P96" s="10">
        <v>1</v>
      </c>
      <c r="Q96" s="10">
        <v>0</v>
      </c>
      <c r="R96" s="10">
        <v>0</v>
      </c>
      <c r="S96" s="10">
        <v>1</v>
      </c>
      <c r="T96" s="10">
        <v>0</v>
      </c>
      <c r="U96" s="12">
        <f t="shared" si="2"/>
        <v>2</v>
      </c>
      <c r="V96" s="13" t="s">
        <v>59</v>
      </c>
      <c r="W96" s="16" t="s">
        <v>60</v>
      </c>
      <c r="X96" s="15" t="s">
        <v>108</v>
      </c>
      <c r="Y96" s="15" t="s">
        <v>77</v>
      </c>
      <c r="Z96" s="15" t="s">
        <v>78</v>
      </c>
      <c r="AA96" s="16" t="s">
        <v>578</v>
      </c>
      <c r="AB96" s="15">
        <v>0</v>
      </c>
      <c r="AC96" s="15" t="s">
        <v>87</v>
      </c>
    </row>
    <row r="97" spans="1:29" ht="120" x14ac:dyDescent="0.25">
      <c r="A97" s="10">
        <v>95</v>
      </c>
      <c r="B97" s="10" t="s">
        <v>579</v>
      </c>
      <c r="C97" s="10" t="s">
        <v>363</v>
      </c>
      <c r="D97" s="11" t="s">
        <v>580</v>
      </c>
      <c r="E97" s="10" t="s">
        <v>48</v>
      </c>
      <c r="F97" s="10" t="s">
        <v>49</v>
      </c>
      <c r="G97" s="10" t="s">
        <v>581</v>
      </c>
      <c r="H97" s="11" t="s">
        <v>582</v>
      </c>
      <c r="I97" s="10" t="s">
        <v>70</v>
      </c>
      <c r="J97" s="10" t="s">
        <v>71</v>
      </c>
      <c r="K97" s="10" t="s">
        <v>118</v>
      </c>
      <c r="L97" s="10" t="s">
        <v>73</v>
      </c>
      <c r="M97" s="10" t="s">
        <v>74</v>
      </c>
      <c r="N97" s="10" t="s">
        <v>583</v>
      </c>
      <c r="O97" s="10" t="s">
        <v>187</v>
      </c>
      <c r="P97" s="10">
        <v>1</v>
      </c>
      <c r="Q97" s="10">
        <v>0</v>
      </c>
      <c r="R97" s="10">
        <v>0</v>
      </c>
      <c r="S97" s="10">
        <v>1</v>
      </c>
      <c r="T97" s="10">
        <v>0</v>
      </c>
      <c r="U97" s="12">
        <f t="shared" si="2"/>
        <v>2</v>
      </c>
      <c r="V97" s="18" t="s">
        <v>86</v>
      </c>
      <c r="W97" s="11" t="s">
        <v>60</v>
      </c>
      <c r="X97" s="10" t="s">
        <v>108</v>
      </c>
      <c r="Y97" s="10" t="s">
        <v>77</v>
      </c>
      <c r="Z97" s="10" t="s">
        <v>584</v>
      </c>
      <c r="AA97" s="11" t="s">
        <v>585</v>
      </c>
      <c r="AB97" s="10">
        <v>0</v>
      </c>
      <c r="AC97" s="10" t="s">
        <v>165</v>
      </c>
    </row>
    <row r="98" spans="1:29" ht="72" x14ac:dyDescent="0.25">
      <c r="A98" s="15">
        <v>96</v>
      </c>
      <c r="B98" s="15" t="s">
        <v>586</v>
      </c>
      <c r="C98" s="15" t="s">
        <v>383</v>
      </c>
      <c r="D98" s="16" t="s">
        <v>587</v>
      </c>
      <c r="E98" s="15" t="s">
        <v>48</v>
      </c>
      <c r="F98" s="15" t="s">
        <v>49</v>
      </c>
      <c r="G98" s="15" t="s">
        <v>588</v>
      </c>
      <c r="H98" s="16" t="s">
        <v>589</v>
      </c>
      <c r="I98" s="15" t="s">
        <v>263</v>
      </c>
      <c r="J98" s="15" t="s">
        <v>156</v>
      </c>
      <c r="K98" s="15" t="s">
        <v>72</v>
      </c>
      <c r="L98" s="15" t="s">
        <v>73</v>
      </c>
      <c r="M98" s="15" t="s">
        <v>276</v>
      </c>
      <c r="N98" s="15" t="s">
        <v>96</v>
      </c>
      <c r="O98" s="15" t="s">
        <v>76</v>
      </c>
      <c r="P98" s="10">
        <v>0</v>
      </c>
      <c r="Q98" s="10">
        <v>0</v>
      </c>
      <c r="R98" s="10">
        <v>1</v>
      </c>
      <c r="S98" s="10">
        <v>1</v>
      </c>
      <c r="T98" s="10">
        <v>0</v>
      </c>
      <c r="U98" s="12">
        <f t="shared" si="2"/>
        <v>2</v>
      </c>
      <c r="V98" s="13" t="s">
        <v>59</v>
      </c>
      <c r="W98" s="16" t="s">
        <v>60</v>
      </c>
      <c r="X98" s="17" t="s">
        <v>61</v>
      </c>
      <c r="Y98" s="15" t="s">
        <v>77</v>
      </c>
      <c r="Z98" s="15" t="s">
        <v>590</v>
      </c>
      <c r="AA98" s="16" t="s">
        <v>591</v>
      </c>
      <c r="AB98" s="15">
        <v>0</v>
      </c>
      <c r="AC98" s="15" t="s">
        <v>87</v>
      </c>
    </row>
    <row r="99" spans="1:29" ht="72" x14ac:dyDescent="0.25">
      <c r="A99" s="10">
        <v>97</v>
      </c>
      <c r="B99" s="10" t="s">
        <v>592</v>
      </c>
      <c r="C99" s="10" t="s">
        <v>363</v>
      </c>
      <c r="D99" s="11" t="s">
        <v>593</v>
      </c>
      <c r="E99" s="10" t="s">
        <v>48</v>
      </c>
      <c r="F99" s="10" t="s">
        <v>49</v>
      </c>
      <c r="G99" s="10" t="s">
        <v>594</v>
      </c>
      <c r="H99" s="11" t="s">
        <v>595</v>
      </c>
      <c r="I99" s="10" t="s">
        <v>70</v>
      </c>
      <c r="J99" s="10" t="s">
        <v>270</v>
      </c>
      <c r="K99" s="10" t="s">
        <v>54</v>
      </c>
      <c r="L99" s="10" t="s">
        <v>55</v>
      </c>
      <c r="M99" s="10" t="s">
        <v>74</v>
      </c>
      <c r="N99" s="10" t="s">
        <v>96</v>
      </c>
      <c r="O99" s="10" t="s">
        <v>187</v>
      </c>
      <c r="P99" s="10">
        <v>1</v>
      </c>
      <c r="Q99" s="10">
        <v>0</v>
      </c>
      <c r="R99" s="10">
        <v>0</v>
      </c>
      <c r="S99" s="10">
        <v>1</v>
      </c>
      <c r="T99" s="10">
        <v>0</v>
      </c>
      <c r="U99" s="12">
        <f t="shared" ref="U99:U130" si="3">SUM(P99:T99)</f>
        <v>2</v>
      </c>
      <c r="V99" s="13" t="s">
        <v>59</v>
      </c>
      <c r="W99" s="11" t="s">
        <v>60</v>
      </c>
      <c r="X99" s="10" t="s">
        <v>108</v>
      </c>
      <c r="Y99" s="10" t="s">
        <v>77</v>
      </c>
      <c r="Z99" s="10" t="s">
        <v>78</v>
      </c>
      <c r="AA99" s="11" t="s">
        <v>596</v>
      </c>
      <c r="AB99" s="10">
        <v>0</v>
      </c>
      <c r="AC99" s="10" t="s">
        <v>87</v>
      </c>
    </row>
    <row r="100" spans="1:29" ht="72" x14ac:dyDescent="0.25">
      <c r="A100" s="15">
        <v>98</v>
      </c>
      <c r="B100" s="15" t="s">
        <v>597</v>
      </c>
      <c r="C100" s="15" t="s">
        <v>383</v>
      </c>
      <c r="D100" s="16" t="s">
        <v>598</v>
      </c>
      <c r="E100" s="15" t="s">
        <v>48</v>
      </c>
      <c r="F100" s="15" t="s">
        <v>90</v>
      </c>
      <c r="G100" s="15" t="s">
        <v>214</v>
      </c>
      <c r="H100" s="16" t="s">
        <v>599</v>
      </c>
      <c r="I100" s="15" t="s">
        <v>216</v>
      </c>
      <c r="J100" s="15" t="s">
        <v>94</v>
      </c>
      <c r="K100" s="15" t="s">
        <v>95</v>
      </c>
      <c r="L100" s="15" t="s">
        <v>55</v>
      </c>
      <c r="M100" s="15" t="s">
        <v>106</v>
      </c>
      <c r="N100" s="15" t="s">
        <v>96</v>
      </c>
      <c r="O100" s="15" t="s">
        <v>126</v>
      </c>
      <c r="P100" s="10">
        <v>0</v>
      </c>
      <c r="Q100" s="10">
        <v>0</v>
      </c>
      <c r="R100" s="10">
        <v>0</v>
      </c>
      <c r="S100" s="10">
        <v>0</v>
      </c>
      <c r="T100" s="10">
        <v>0</v>
      </c>
      <c r="U100" s="12">
        <f t="shared" si="3"/>
        <v>0</v>
      </c>
      <c r="V100" s="19" t="s">
        <v>97</v>
      </c>
      <c r="W100" s="16" t="s">
        <v>60</v>
      </c>
      <c r="X100" s="15" t="s">
        <v>108</v>
      </c>
      <c r="Y100" s="15" t="s">
        <v>77</v>
      </c>
      <c r="Z100" s="15" t="s">
        <v>78</v>
      </c>
      <c r="AA100" s="16" t="s">
        <v>600</v>
      </c>
      <c r="AB100" s="15">
        <v>0</v>
      </c>
      <c r="AC100" s="15" t="s">
        <v>87</v>
      </c>
    </row>
    <row r="101" spans="1:29" ht="72" x14ac:dyDescent="0.25">
      <c r="A101" s="10">
        <v>99</v>
      </c>
      <c r="B101" s="10" t="s">
        <v>601</v>
      </c>
      <c r="C101" s="10" t="s">
        <v>363</v>
      </c>
      <c r="D101" s="11" t="s">
        <v>602</v>
      </c>
      <c r="E101" s="10" t="s">
        <v>48</v>
      </c>
      <c r="F101" s="10" t="s">
        <v>49</v>
      </c>
      <c r="G101" s="10" t="s">
        <v>603</v>
      </c>
      <c r="H101" s="11" t="s">
        <v>604</v>
      </c>
      <c r="I101" s="10" t="s">
        <v>93</v>
      </c>
      <c r="J101" s="10" t="s">
        <v>53</v>
      </c>
      <c r="K101" s="10" t="s">
        <v>72</v>
      </c>
      <c r="L101" s="10" t="s">
        <v>55</v>
      </c>
      <c r="M101" s="10" t="s">
        <v>276</v>
      </c>
      <c r="N101" s="10" t="s">
        <v>96</v>
      </c>
      <c r="O101" s="10" t="s">
        <v>187</v>
      </c>
      <c r="P101" s="10">
        <v>0</v>
      </c>
      <c r="Q101" s="10">
        <v>1</v>
      </c>
      <c r="R101" s="10">
        <v>0</v>
      </c>
      <c r="S101" s="10">
        <v>1</v>
      </c>
      <c r="T101" s="10">
        <v>0</v>
      </c>
      <c r="U101" s="12">
        <f t="shared" si="3"/>
        <v>2</v>
      </c>
      <c r="V101" s="13" t="s">
        <v>59</v>
      </c>
      <c r="W101" s="11" t="s">
        <v>60</v>
      </c>
      <c r="X101" s="14" t="s">
        <v>61</v>
      </c>
      <c r="Y101" s="10" t="s">
        <v>77</v>
      </c>
      <c r="Z101" s="10" t="s">
        <v>605</v>
      </c>
      <c r="AA101" s="11" t="s">
        <v>606</v>
      </c>
      <c r="AB101" s="10">
        <v>0</v>
      </c>
      <c r="AC101" s="10" t="s">
        <v>87</v>
      </c>
    </row>
    <row r="102" spans="1:29" ht="72" x14ac:dyDescent="0.25">
      <c r="A102" s="15">
        <v>100</v>
      </c>
      <c r="B102" s="15" t="s">
        <v>607</v>
      </c>
      <c r="C102" s="15" t="s">
        <v>363</v>
      </c>
      <c r="D102" s="16" t="s">
        <v>608</v>
      </c>
      <c r="E102" s="15" t="s">
        <v>48</v>
      </c>
      <c r="F102" s="15" t="s">
        <v>49</v>
      </c>
      <c r="G102" s="15" t="s">
        <v>609</v>
      </c>
      <c r="H102" s="16" t="s">
        <v>610</v>
      </c>
      <c r="I102" s="15" t="s">
        <v>93</v>
      </c>
      <c r="J102" s="15" t="s">
        <v>53</v>
      </c>
      <c r="K102" s="15" t="s">
        <v>54</v>
      </c>
      <c r="L102" s="15" t="s">
        <v>175</v>
      </c>
      <c r="M102" s="15" t="s">
        <v>74</v>
      </c>
      <c r="N102" s="15" t="s">
        <v>96</v>
      </c>
      <c r="O102" s="15" t="s">
        <v>187</v>
      </c>
      <c r="P102" s="10">
        <v>0</v>
      </c>
      <c r="Q102" s="10">
        <v>1</v>
      </c>
      <c r="R102" s="10">
        <v>0</v>
      </c>
      <c r="S102" s="10">
        <v>0</v>
      </c>
      <c r="T102" s="10">
        <v>0</v>
      </c>
      <c r="U102" s="12">
        <f t="shared" si="3"/>
        <v>1</v>
      </c>
      <c r="V102" s="13" t="s">
        <v>59</v>
      </c>
      <c r="W102" s="16" t="s">
        <v>60</v>
      </c>
      <c r="X102" s="17" t="s">
        <v>61</v>
      </c>
      <c r="Y102" s="15" t="s">
        <v>77</v>
      </c>
      <c r="Z102" s="15" t="s">
        <v>78</v>
      </c>
      <c r="AA102" s="16" t="s">
        <v>611</v>
      </c>
      <c r="AB102" s="15">
        <v>0</v>
      </c>
      <c r="AC102" s="15" t="s">
        <v>87</v>
      </c>
    </row>
    <row r="103" spans="1:29" ht="72" x14ac:dyDescent="0.25">
      <c r="A103" s="10">
        <v>101</v>
      </c>
      <c r="B103" s="10" t="s">
        <v>612</v>
      </c>
      <c r="C103" s="10" t="s">
        <v>383</v>
      </c>
      <c r="D103" s="11" t="s">
        <v>613</v>
      </c>
      <c r="E103" s="20" t="s">
        <v>235</v>
      </c>
      <c r="F103" s="10" t="s">
        <v>614</v>
      </c>
      <c r="G103" s="10" t="s">
        <v>615</v>
      </c>
      <c r="H103" s="11" t="s">
        <v>616</v>
      </c>
      <c r="I103" s="10" t="s">
        <v>93</v>
      </c>
      <c r="J103" s="10" t="s">
        <v>156</v>
      </c>
      <c r="K103" s="10" t="s">
        <v>72</v>
      </c>
      <c r="L103" s="10" t="s">
        <v>175</v>
      </c>
      <c r="M103" s="10" t="s">
        <v>74</v>
      </c>
      <c r="N103" s="10" t="s">
        <v>96</v>
      </c>
      <c r="O103" s="10" t="s">
        <v>126</v>
      </c>
      <c r="P103" s="10">
        <v>0</v>
      </c>
      <c r="Q103" s="10">
        <v>0</v>
      </c>
      <c r="R103" s="10">
        <v>1</v>
      </c>
      <c r="S103" s="10">
        <v>0</v>
      </c>
      <c r="T103" s="10">
        <v>0</v>
      </c>
      <c r="U103" s="12">
        <f t="shared" si="3"/>
        <v>1</v>
      </c>
      <c r="V103" s="21" t="s">
        <v>107</v>
      </c>
      <c r="W103" s="11" t="s">
        <v>60</v>
      </c>
      <c r="X103" s="10" t="s">
        <v>108</v>
      </c>
      <c r="Y103" s="10" t="s">
        <v>77</v>
      </c>
      <c r="Z103" s="10" t="s">
        <v>78</v>
      </c>
      <c r="AA103" s="11" t="s">
        <v>617</v>
      </c>
      <c r="AB103" s="10">
        <v>0</v>
      </c>
      <c r="AC103" s="10" t="s">
        <v>87</v>
      </c>
    </row>
    <row r="104" spans="1:29" ht="72" x14ac:dyDescent="0.25">
      <c r="A104" s="15">
        <v>102</v>
      </c>
      <c r="B104" s="15" t="s">
        <v>618</v>
      </c>
      <c r="C104" s="15" t="s">
        <v>619</v>
      </c>
      <c r="D104" s="16" t="s">
        <v>620</v>
      </c>
      <c r="E104" s="15" t="s">
        <v>48</v>
      </c>
      <c r="F104" s="15" t="s">
        <v>49</v>
      </c>
      <c r="G104" s="15" t="s">
        <v>116</v>
      </c>
      <c r="H104" s="16" t="s">
        <v>621</v>
      </c>
      <c r="I104" s="15" t="s">
        <v>70</v>
      </c>
      <c r="J104" s="15" t="s">
        <v>53</v>
      </c>
      <c r="K104" s="15" t="s">
        <v>72</v>
      </c>
      <c r="L104" s="15" t="s">
        <v>73</v>
      </c>
      <c r="M104" s="15" t="s">
        <v>276</v>
      </c>
      <c r="N104" s="15" t="s">
        <v>622</v>
      </c>
      <c r="O104" s="15" t="s">
        <v>76</v>
      </c>
      <c r="P104" s="10">
        <v>1</v>
      </c>
      <c r="Q104" s="10">
        <v>1</v>
      </c>
      <c r="R104" s="10">
        <v>1</v>
      </c>
      <c r="S104" s="10">
        <v>1</v>
      </c>
      <c r="T104" s="10">
        <v>1</v>
      </c>
      <c r="U104" s="12">
        <f t="shared" si="3"/>
        <v>5</v>
      </c>
      <c r="V104" s="18" t="s">
        <v>86</v>
      </c>
      <c r="W104" s="16" t="s">
        <v>60</v>
      </c>
      <c r="X104" s="17" t="s">
        <v>61</v>
      </c>
      <c r="Y104" s="15" t="s">
        <v>623</v>
      </c>
      <c r="Z104" s="15" t="s">
        <v>624</v>
      </c>
      <c r="AA104" s="16" t="s">
        <v>625</v>
      </c>
      <c r="AB104" s="15">
        <v>0</v>
      </c>
      <c r="AC104" s="15" t="s">
        <v>80</v>
      </c>
    </row>
    <row r="105" spans="1:29" ht="132" x14ac:dyDescent="0.25">
      <c r="A105" s="10">
        <v>103</v>
      </c>
      <c r="B105" s="10" t="s">
        <v>626</v>
      </c>
      <c r="C105" s="10" t="s">
        <v>619</v>
      </c>
      <c r="D105" s="11" t="s">
        <v>627</v>
      </c>
      <c r="E105" s="10" t="s">
        <v>48</v>
      </c>
      <c r="F105" s="10" t="s">
        <v>49</v>
      </c>
      <c r="G105" s="10" t="s">
        <v>628</v>
      </c>
      <c r="H105" s="11" t="s">
        <v>629</v>
      </c>
      <c r="I105" s="10" t="s">
        <v>93</v>
      </c>
      <c r="J105" s="10" t="s">
        <v>53</v>
      </c>
      <c r="K105" s="10" t="s">
        <v>72</v>
      </c>
      <c r="L105" s="10" t="s">
        <v>73</v>
      </c>
      <c r="M105" s="10" t="s">
        <v>276</v>
      </c>
      <c r="N105" s="10" t="s">
        <v>630</v>
      </c>
      <c r="O105" s="10" t="s">
        <v>76</v>
      </c>
      <c r="P105" s="10">
        <v>0</v>
      </c>
      <c r="Q105" s="10">
        <v>1</v>
      </c>
      <c r="R105" s="10">
        <v>1</v>
      </c>
      <c r="S105" s="10">
        <v>1</v>
      </c>
      <c r="T105" s="10">
        <v>1</v>
      </c>
      <c r="U105" s="12">
        <f t="shared" si="3"/>
        <v>4</v>
      </c>
      <c r="V105" s="18" t="s">
        <v>86</v>
      </c>
      <c r="W105" s="11" t="s">
        <v>60</v>
      </c>
      <c r="X105" s="14" t="s">
        <v>61</v>
      </c>
      <c r="Y105" s="10" t="s">
        <v>77</v>
      </c>
      <c r="Z105" s="10" t="s">
        <v>631</v>
      </c>
      <c r="AA105" s="11" t="s">
        <v>632</v>
      </c>
      <c r="AB105" s="10">
        <v>0</v>
      </c>
      <c r="AC105" s="10" t="s">
        <v>65</v>
      </c>
    </row>
    <row r="106" spans="1:29" ht="72" x14ac:dyDescent="0.25">
      <c r="A106" s="15">
        <v>104</v>
      </c>
      <c r="B106" s="15" t="s">
        <v>633</v>
      </c>
      <c r="C106" s="15" t="s">
        <v>619</v>
      </c>
      <c r="D106" s="16" t="s">
        <v>634</v>
      </c>
      <c r="E106" s="15" t="s">
        <v>48</v>
      </c>
      <c r="F106" s="15" t="s">
        <v>49</v>
      </c>
      <c r="G106" s="15" t="s">
        <v>143</v>
      </c>
      <c r="H106" s="16" t="s">
        <v>635</v>
      </c>
      <c r="I106" s="15" t="s">
        <v>70</v>
      </c>
      <c r="J106" s="15" t="s">
        <v>156</v>
      </c>
      <c r="K106" s="15" t="s">
        <v>72</v>
      </c>
      <c r="L106" s="15" t="s">
        <v>73</v>
      </c>
      <c r="M106" s="15" t="s">
        <v>74</v>
      </c>
      <c r="N106" s="15" t="s">
        <v>96</v>
      </c>
      <c r="O106" s="15" t="s">
        <v>187</v>
      </c>
      <c r="P106" s="10">
        <v>1</v>
      </c>
      <c r="Q106" s="10">
        <v>0</v>
      </c>
      <c r="R106" s="10">
        <v>1</v>
      </c>
      <c r="S106" s="10">
        <v>1</v>
      </c>
      <c r="T106" s="10">
        <v>0</v>
      </c>
      <c r="U106" s="12">
        <f t="shared" si="3"/>
        <v>3</v>
      </c>
      <c r="V106" s="18" t="s">
        <v>86</v>
      </c>
      <c r="W106" s="16" t="s">
        <v>60</v>
      </c>
      <c r="X106" s="17" t="s">
        <v>61</v>
      </c>
      <c r="Y106" s="15" t="s">
        <v>77</v>
      </c>
      <c r="Z106" s="15" t="s">
        <v>78</v>
      </c>
      <c r="AA106" s="16" t="s">
        <v>636</v>
      </c>
      <c r="AB106" s="15">
        <v>0</v>
      </c>
      <c r="AC106" s="15" t="s">
        <v>87</v>
      </c>
    </row>
    <row r="107" spans="1:29" ht="72" x14ac:dyDescent="0.25">
      <c r="A107" s="10">
        <v>105</v>
      </c>
      <c r="B107" s="10" t="s">
        <v>637</v>
      </c>
      <c r="C107" s="10" t="s">
        <v>619</v>
      </c>
      <c r="D107" s="11" t="s">
        <v>638</v>
      </c>
      <c r="E107" s="10" t="s">
        <v>48</v>
      </c>
      <c r="F107" s="10" t="s">
        <v>49</v>
      </c>
      <c r="G107" s="10" t="s">
        <v>639</v>
      </c>
      <c r="H107" s="11" t="s">
        <v>640</v>
      </c>
      <c r="I107" s="10" t="s">
        <v>70</v>
      </c>
      <c r="J107" s="10" t="s">
        <v>53</v>
      </c>
      <c r="K107" s="10" t="s">
        <v>72</v>
      </c>
      <c r="L107" s="10" t="s">
        <v>73</v>
      </c>
      <c r="M107" s="10" t="s">
        <v>276</v>
      </c>
      <c r="N107" s="10" t="s">
        <v>96</v>
      </c>
      <c r="O107" s="10" t="s">
        <v>76</v>
      </c>
      <c r="P107" s="10">
        <v>1</v>
      </c>
      <c r="Q107" s="10">
        <v>1</v>
      </c>
      <c r="R107" s="10">
        <v>1</v>
      </c>
      <c r="S107" s="10">
        <v>1</v>
      </c>
      <c r="T107" s="10">
        <v>0</v>
      </c>
      <c r="U107" s="12">
        <f t="shared" si="3"/>
        <v>4</v>
      </c>
      <c r="V107" s="18" t="s">
        <v>86</v>
      </c>
      <c r="W107" s="11" t="s">
        <v>60</v>
      </c>
      <c r="X107" s="14" t="s">
        <v>61</v>
      </c>
      <c r="Y107" s="10" t="s">
        <v>77</v>
      </c>
      <c r="Z107" s="10" t="s">
        <v>641</v>
      </c>
      <c r="AA107" s="11" t="s">
        <v>642</v>
      </c>
      <c r="AB107" s="10">
        <v>0</v>
      </c>
      <c r="AC107" s="10" t="s">
        <v>87</v>
      </c>
    </row>
    <row r="108" spans="1:29" ht="72" x14ac:dyDescent="0.25">
      <c r="A108" s="15">
        <v>106</v>
      </c>
      <c r="B108" s="15" t="s">
        <v>643</v>
      </c>
      <c r="C108" s="15" t="s">
        <v>619</v>
      </c>
      <c r="D108" s="16" t="s">
        <v>644</v>
      </c>
      <c r="E108" s="15" t="s">
        <v>48</v>
      </c>
      <c r="F108" s="15" t="s">
        <v>49</v>
      </c>
      <c r="G108" s="15" t="s">
        <v>645</v>
      </c>
      <c r="H108" s="16" t="s">
        <v>646</v>
      </c>
      <c r="I108" s="15" t="s">
        <v>70</v>
      </c>
      <c r="J108" s="15" t="s">
        <v>53</v>
      </c>
      <c r="K108" s="15" t="s">
        <v>54</v>
      </c>
      <c r="L108" s="15" t="s">
        <v>55</v>
      </c>
      <c r="M108" s="15" t="s">
        <v>74</v>
      </c>
      <c r="N108" s="15" t="s">
        <v>96</v>
      </c>
      <c r="O108" s="15" t="s">
        <v>187</v>
      </c>
      <c r="P108" s="10">
        <v>1</v>
      </c>
      <c r="Q108" s="10">
        <v>1</v>
      </c>
      <c r="R108" s="10">
        <v>0</v>
      </c>
      <c r="S108" s="10">
        <v>1</v>
      </c>
      <c r="T108" s="10">
        <v>0</v>
      </c>
      <c r="U108" s="12">
        <f t="shared" si="3"/>
        <v>3</v>
      </c>
      <c r="V108" s="18" t="s">
        <v>86</v>
      </c>
      <c r="W108" s="16" t="s">
        <v>60</v>
      </c>
      <c r="X108" s="17" t="s">
        <v>61</v>
      </c>
      <c r="Y108" s="15" t="s">
        <v>77</v>
      </c>
      <c r="Z108" s="15" t="s">
        <v>78</v>
      </c>
      <c r="AA108" s="16"/>
      <c r="AB108" s="15">
        <v>0</v>
      </c>
      <c r="AC108" s="15" t="s">
        <v>87</v>
      </c>
    </row>
    <row r="109" spans="1:29" ht="72" x14ac:dyDescent="0.25">
      <c r="A109" s="10">
        <v>107</v>
      </c>
      <c r="B109" s="10" t="s">
        <v>647</v>
      </c>
      <c r="C109" s="10" t="s">
        <v>619</v>
      </c>
      <c r="D109" s="11" t="s">
        <v>648</v>
      </c>
      <c r="E109" s="10" t="s">
        <v>48</v>
      </c>
      <c r="F109" s="10" t="s">
        <v>49</v>
      </c>
      <c r="G109" s="10" t="s">
        <v>139</v>
      </c>
      <c r="H109" s="11" t="s">
        <v>649</v>
      </c>
      <c r="I109" s="10" t="s">
        <v>70</v>
      </c>
      <c r="J109" s="10" t="s">
        <v>71</v>
      </c>
      <c r="K109" s="10" t="s">
        <v>95</v>
      </c>
      <c r="L109" s="10" t="s">
        <v>55</v>
      </c>
      <c r="M109" s="10" t="s">
        <v>74</v>
      </c>
      <c r="N109" s="10" t="s">
        <v>119</v>
      </c>
      <c r="O109" s="10" t="s">
        <v>76</v>
      </c>
      <c r="P109" s="10">
        <v>1</v>
      </c>
      <c r="Q109" s="10">
        <v>0</v>
      </c>
      <c r="R109" s="10">
        <v>0</v>
      </c>
      <c r="S109" s="10">
        <v>1</v>
      </c>
      <c r="T109" s="10">
        <v>0</v>
      </c>
      <c r="U109" s="12">
        <f t="shared" si="3"/>
        <v>2</v>
      </c>
      <c r="V109" s="18" t="s">
        <v>86</v>
      </c>
      <c r="W109" s="11" t="s">
        <v>60</v>
      </c>
      <c r="X109" s="14" t="s">
        <v>61</v>
      </c>
      <c r="Y109" s="10" t="s">
        <v>77</v>
      </c>
      <c r="Z109" s="10" t="s">
        <v>650</v>
      </c>
      <c r="AA109" s="11" t="s">
        <v>651</v>
      </c>
      <c r="AB109" s="10">
        <v>0</v>
      </c>
      <c r="AC109" s="10" t="s">
        <v>121</v>
      </c>
    </row>
    <row r="110" spans="1:29" ht="72" x14ac:dyDescent="0.25">
      <c r="A110" s="15">
        <v>108</v>
      </c>
      <c r="B110" s="15" t="s">
        <v>652</v>
      </c>
      <c r="C110" s="15" t="s">
        <v>619</v>
      </c>
      <c r="D110" s="16" t="s">
        <v>653</v>
      </c>
      <c r="E110" s="15" t="s">
        <v>48</v>
      </c>
      <c r="F110" s="15" t="s">
        <v>49</v>
      </c>
      <c r="G110" s="15" t="s">
        <v>654</v>
      </c>
      <c r="H110" s="16" t="s">
        <v>655</v>
      </c>
      <c r="I110" s="15" t="s">
        <v>70</v>
      </c>
      <c r="J110" s="15" t="s">
        <v>71</v>
      </c>
      <c r="K110" s="15" t="s">
        <v>95</v>
      </c>
      <c r="L110" s="15" t="s">
        <v>55</v>
      </c>
      <c r="M110" s="15" t="s">
        <v>74</v>
      </c>
      <c r="N110" s="15" t="s">
        <v>96</v>
      </c>
      <c r="O110" s="15" t="s">
        <v>76</v>
      </c>
      <c r="P110" s="10">
        <v>1</v>
      </c>
      <c r="Q110" s="10">
        <v>0</v>
      </c>
      <c r="R110" s="10">
        <v>0</v>
      </c>
      <c r="S110" s="10">
        <v>1</v>
      </c>
      <c r="T110" s="10">
        <v>0</v>
      </c>
      <c r="U110" s="12">
        <f t="shared" si="3"/>
        <v>2</v>
      </c>
      <c r="V110" s="13" t="s">
        <v>59</v>
      </c>
      <c r="W110" s="16" t="s">
        <v>60</v>
      </c>
      <c r="X110" s="17" t="s">
        <v>61</v>
      </c>
      <c r="Y110" s="15" t="s">
        <v>77</v>
      </c>
      <c r="Z110" s="15" t="s">
        <v>656</v>
      </c>
      <c r="AA110" s="16" t="s">
        <v>657</v>
      </c>
      <c r="AB110" s="15">
        <v>0</v>
      </c>
      <c r="AC110" s="15" t="s">
        <v>87</v>
      </c>
    </row>
    <row r="111" spans="1:29" ht="72" x14ac:dyDescent="0.25">
      <c r="A111" s="10">
        <v>109</v>
      </c>
      <c r="B111" s="10" t="s">
        <v>658</v>
      </c>
      <c r="C111" s="10" t="s">
        <v>619</v>
      </c>
      <c r="D111" s="11" t="s">
        <v>453</v>
      </c>
      <c r="E111" s="10" t="s">
        <v>48</v>
      </c>
      <c r="F111" s="10" t="s">
        <v>438</v>
      </c>
      <c r="G111" s="10" t="s">
        <v>659</v>
      </c>
      <c r="H111" s="11" t="s">
        <v>660</v>
      </c>
      <c r="I111" s="10" t="s">
        <v>93</v>
      </c>
      <c r="J111" s="10" t="s">
        <v>270</v>
      </c>
      <c r="K111" s="10" t="s">
        <v>95</v>
      </c>
      <c r="L111" s="10" t="s">
        <v>55</v>
      </c>
      <c r="M111" s="10" t="s">
        <v>74</v>
      </c>
      <c r="N111" s="10" t="s">
        <v>119</v>
      </c>
      <c r="O111" s="10" t="s">
        <v>187</v>
      </c>
      <c r="P111" s="10">
        <v>0</v>
      </c>
      <c r="Q111" s="10">
        <v>0</v>
      </c>
      <c r="R111" s="10">
        <v>0</v>
      </c>
      <c r="S111" s="10">
        <v>0</v>
      </c>
      <c r="T111" s="10">
        <v>0</v>
      </c>
      <c r="U111" s="12">
        <f t="shared" si="3"/>
        <v>0</v>
      </c>
      <c r="V111" s="13" t="s">
        <v>59</v>
      </c>
      <c r="W111" s="11" t="s">
        <v>60</v>
      </c>
      <c r="X111" s="14" t="s">
        <v>61</v>
      </c>
      <c r="Y111" s="10" t="s">
        <v>77</v>
      </c>
      <c r="Z111" s="10" t="s">
        <v>78</v>
      </c>
      <c r="AA111" s="11" t="s">
        <v>661</v>
      </c>
      <c r="AB111" s="10">
        <v>1</v>
      </c>
      <c r="AC111" s="10" t="s">
        <v>431</v>
      </c>
    </row>
    <row r="112" spans="1:29" ht="72" x14ac:dyDescent="0.25">
      <c r="A112" s="15">
        <v>110</v>
      </c>
      <c r="B112" s="15" t="s">
        <v>662</v>
      </c>
      <c r="C112" s="15" t="s">
        <v>619</v>
      </c>
      <c r="D112" s="16" t="s">
        <v>663</v>
      </c>
      <c r="E112" s="15" t="s">
        <v>48</v>
      </c>
      <c r="F112" s="15" t="s">
        <v>49</v>
      </c>
      <c r="G112" s="15" t="s">
        <v>664</v>
      </c>
      <c r="H112" s="16" t="s">
        <v>665</v>
      </c>
      <c r="I112" s="15" t="s">
        <v>70</v>
      </c>
      <c r="J112" s="15" t="s">
        <v>242</v>
      </c>
      <c r="K112" s="15" t="s">
        <v>72</v>
      </c>
      <c r="L112" s="15" t="s">
        <v>73</v>
      </c>
      <c r="M112" s="15" t="s">
        <v>276</v>
      </c>
      <c r="N112" s="15" t="s">
        <v>666</v>
      </c>
      <c r="O112" s="15" t="s">
        <v>187</v>
      </c>
      <c r="P112" s="10">
        <v>1</v>
      </c>
      <c r="Q112" s="10">
        <v>0</v>
      </c>
      <c r="R112" s="10">
        <v>1</v>
      </c>
      <c r="S112" s="10">
        <v>1</v>
      </c>
      <c r="T112" s="10">
        <v>1</v>
      </c>
      <c r="U112" s="12">
        <f t="shared" si="3"/>
        <v>4</v>
      </c>
      <c r="V112" s="18" t="s">
        <v>86</v>
      </c>
      <c r="W112" s="16" t="s">
        <v>60</v>
      </c>
      <c r="X112" s="17" t="s">
        <v>61</v>
      </c>
      <c r="Y112" s="15" t="s">
        <v>77</v>
      </c>
      <c r="Z112" s="15" t="s">
        <v>667</v>
      </c>
      <c r="AA112" s="16" t="s">
        <v>668</v>
      </c>
      <c r="AB112" s="15">
        <v>0</v>
      </c>
      <c r="AC112" s="15" t="s">
        <v>80</v>
      </c>
    </row>
    <row r="113" spans="1:29" ht="72" x14ac:dyDescent="0.25">
      <c r="A113" s="10">
        <v>111</v>
      </c>
      <c r="B113" s="10" t="s">
        <v>669</v>
      </c>
      <c r="C113" s="10" t="s">
        <v>619</v>
      </c>
      <c r="D113" s="11" t="s">
        <v>670</v>
      </c>
      <c r="E113" s="10" t="s">
        <v>48</v>
      </c>
      <c r="F113" s="10" t="s">
        <v>49</v>
      </c>
      <c r="G113" s="10" t="s">
        <v>339</v>
      </c>
      <c r="H113" s="11" t="s">
        <v>671</v>
      </c>
      <c r="I113" s="10" t="s">
        <v>93</v>
      </c>
      <c r="J113" s="10" t="s">
        <v>156</v>
      </c>
      <c r="K113" s="10" t="s">
        <v>54</v>
      </c>
      <c r="L113" s="10" t="s">
        <v>55</v>
      </c>
      <c r="M113" s="10" t="s">
        <v>276</v>
      </c>
      <c r="N113" s="10" t="s">
        <v>672</v>
      </c>
      <c r="O113" s="10" t="s">
        <v>76</v>
      </c>
      <c r="P113" s="10">
        <v>0</v>
      </c>
      <c r="Q113" s="10">
        <v>0</v>
      </c>
      <c r="R113" s="10">
        <v>0</v>
      </c>
      <c r="S113" s="10">
        <v>1</v>
      </c>
      <c r="T113" s="10">
        <v>1</v>
      </c>
      <c r="U113" s="12">
        <f t="shared" si="3"/>
        <v>2</v>
      </c>
      <c r="V113" s="13" t="s">
        <v>59</v>
      </c>
      <c r="W113" s="11" t="s">
        <v>60</v>
      </c>
      <c r="X113" s="10" t="s">
        <v>108</v>
      </c>
      <c r="Y113" s="10" t="s">
        <v>62</v>
      </c>
      <c r="Z113" s="10" t="s">
        <v>673</v>
      </c>
      <c r="AA113" s="11" t="s">
        <v>674</v>
      </c>
      <c r="AB113" s="10">
        <v>0</v>
      </c>
      <c r="AC113" s="10" t="s">
        <v>65</v>
      </c>
    </row>
    <row r="114" spans="1:29" ht="72" x14ac:dyDescent="0.25">
      <c r="A114" s="15">
        <v>112</v>
      </c>
      <c r="B114" s="15" t="s">
        <v>675</v>
      </c>
      <c r="C114" s="15" t="s">
        <v>619</v>
      </c>
      <c r="D114" s="16" t="s">
        <v>676</v>
      </c>
      <c r="E114" s="15" t="s">
        <v>48</v>
      </c>
      <c r="F114" s="15" t="s">
        <v>49</v>
      </c>
      <c r="G114" s="15" t="s">
        <v>297</v>
      </c>
      <c r="H114" s="16" t="s">
        <v>677</v>
      </c>
      <c r="I114" s="15" t="s">
        <v>391</v>
      </c>
      <c r="J114" s="15" t="s">
        <v>156</v>
      </c>
      <c r="K114" s="15" t="s">
        <v>678</v>
      </c>
      <c r="L114" s="15" t="s">
        <v>310</v>
      </c>
      <c r="M114" s="15" t="s">
        <v>74</v>
      </c>
      <c r="N114" s="15" t="s">
        <v>96</v>
      </c>
      <c r="O114" s="15" t="s">
        <v>76</v>
      </c>
      <c r="P114" s="10">
        <v>0</v>
      </c>
      <c r="Q114" s="10">
        <v>0</v>
      </c>
      <c r="R114" s="10">
        <v>0</v>
      </c>
      <c r="S114" s="10">
        <v>0</v>
      </c>
      <c r="T114" s="10">
        <v>0</v>
      </c>
      <c r="U114" s="12">
        <f t="shared" si="3"/>
        <v>0</v>
      </c>
      <c r="V114" s="13" t="s">
        <v>59</v>
      </c>
      <c r="W114" s="16" t="s">
        <v>60</v>
      </c>
      <c r="X114" s="17" t="s">
        <v>61</v>
      </c>
      <c r="Y114" s="15" t="s">
        <v>77</v>
      </c>
      <c r="Z114" s="15" t="s">
        <v>78</v>
      </c>
      <c r="AA114" s="16" t="s">
        <v>679</v>
      </c>
      <c r="AB114" s="15">
        <v>0</v>
      </c>
      <c r="AC114" s="15" t="s">
        <v>87</v>
      </c>
    </row>
    <row r="115" spans="1:29" ht="72" x14ac:dyDescent="0.25">
      <c r="A115" s="10">
        <v>113</v>
      </c>
      <c r="B115" s="10" t="s">
        <v>680</v>
      </c>
      <c r="C115" s="10" t="s">
        <v>619</v>
      </c>
      <c r="D115" s="11" t="s">
        <v>681</v>
      </c>
      <c r="E115" s="10" t="s">
        <v>48</v>
      </c>
      <c r="F115" s="10" t="s">
        <v>90</v>
      </c>
      <c r="G115" s="10" t="s">
        <v>214</v>
      </c>
      <c r="H115" s="11" t="s">
        <v>682</v>
      </c>
      <c r="I115" s="10" t="s">
        <v>216</v>
      </c>
      <c r="J115" s="10" t="s">
        <v>94</v>
      </c>
      <c r="K115" s="10" t="s">
        <v>95</v>
      </c>
      <c r="L115" s="10" t="s">
        <v>55</v>
      </c>
      <c r="M115" s="10" t="s">
        <v>106</v>
      </c>
      <c r="N115" s="10" t="s">
        <v>106</v>
      </c>
      <c r="O115" s="10" t="s">
        <v>187</v>
      </c>
      <c r="P115" s="10">
        <v>0</v>
      </c>
      <c r="Q115" s="10">
        <v>0</v>
      </c>
      <c r="R115" s="10">
        <v>0</v>
      </c>
      <c r="S115" s="10">
        <v>0</v>
      </c>
      <c r="T115" s="10">
        <v>0</v>
      </c>
      <c r="U115" s="12">
        <f t="shared" si="3"/>
        <v>0</v>
      </c>
      <c r="V115" s="19" t="s">
        <v>97</v>
      </c>
      <c r="W115" s="11" t="s">
        <v>60</v>
      </c>
      <c r="X115" s="14" t="s">
        <v>61</v>
      </c>
      <c r="Y115" s="10" t="s">
        <v>77</v>
      </c>
      <c r="Z115" s="10" t="s">
        <v>78</v>
      </c>
      <c r="AA115" s="11" t="s">
        <v>683</v>
      </c>
      <c r="AB115" s="10">
        <v>0</v>
      </c>
      <c r="AC115" s="10" t="s">
        <v>87</v>
      </c>
    </row>
    <row r="116" spans="1:29" ht="72" x14ac:dyDescent="0.25">
      <c r="A116" s="15">
        <v>114</v>
      </c>
      <c r="B116" s="15" t="s">
        <v>684</v>
      </c>
      <c r="C116" s="15" t="s">
        <v>619</v>
      </c>
      <c r="D116" s="16" t="s">
        <v>685</v>
      </c>
      <c r="E116" s="15" t="s">
        <v>48</v>
      </c>
      <c r="F116" s="15" t="s">
        <v>90</v>
      </c>
      <c r="G116" s="15" t="s">
        <v>214</v>
      </c>
      <c r="H116" s="16" t="s">
        <v>686</v>
      </c>
      <c r="I116" s="15" t="s">
        <v>216</v>
      </c>
      <c r="J116" s="15" t="s">
        <v>94</v>
      </c>
      <c r="K116" s="15" t="s">
        <v>95</v>
      </c>
      <c r="L116" s="15" t="s">
        <v>55</v>
      </c>
      <c r="M116" s="15" t="s">
        <v>106</v>
      </c>
      <c r="N116" s="15" t="s">
        <v>106</v>
      </c>
      <c r="O116" s="15" t="s">
        <v>187</v>
      </c>
      <c r="P116" s="10">
        <v>0</v>
      </c>
      <c r="Q116" s="10">
        <v>0</v>
      </c>
      <c r="R116" s="10">
        <v>0</v>
      </c>
      <c r="S116" s="10">
        <v>0</v>
      </c>
      <c r="T116" s="10">
        <v>0</v>
      </c>
      <c r="U116" s="12">
        <f t="shared" si="3"/>
        <v>0</v>
      </c>
      <c r="V116" s="19" t="s">
        <v>97</v>
      </c>
      <c r="W116" s="16" t="s">
        <v>60</v>
      </c>
      <c r="X116" s="17" t="s">
        <v>61</v>
      </c>
      <c r="Y116" s="15" t="s">
        <v>77</v>
      </c>
      <c r="Z116" s="15" t="s">
        <v>78</v>
      </c>
      <c r="AA116" s="16" t="s">
        <v>687</v>
      </c>
      <c r="AB116" s="15">
        <v>0</v>
      </c>
      <c r="AC116" s="15" t="s">
        <v>87</v>
      </c>
    </row>
    <row r="117" spans="1:29" ht="72" x14ac:dyDescent="0.25">
      <c r="A117" s="10">
        <v>115</v>
      </c>
      <c r="B117" s="10" t="s">
        <v>688</v>
      </c>
      <c r="C117" s="10" t="s">
        <v>619</v>
      </c>
      <c r="D117" s="11" t="s">
        <v>689</v>
      </c>
      <c r="E117" s="10" t="s">
        <v>48</v>
      </c>
      <c r="F117" s="10" t="s">
        <v>690</v>
      </c>
      <c r="G117" s="10" t="s">
        <v>691</v>
      </c>
      <c r="H117" s="11" t="s">
        <v>692</v>
      </c>
      <c r="I117" s="10" t="s">
        <v>391</v>
      </c>
      <c r="J117" s="10" t="s">
        <v>156</v>
      </c>
      <c r="K117" s="10" t="s">
        <v>118</v>
      </c>
      <c r="L117" s="10" t="s">
        <v>73</v>
      </c>
      <c r="M117" s="10" t="s">
        <v>74</v>
      </c>
      <c r="N117" s="10" t="s">
        <v>96</v>
      </c>
      <c r="O117" s="10" t="s">
        <v>187</v>
      </c>
      <c r="P117" s="10">
        <v>0</v>
      </c>
      <c r="Q117" s="10">
        <v>0</v>
      </c>
      <c r="R117" s="10">
        <v>0</v>
      </c>
      <c r="S117" s="10">
        <v>1</v>
      </c>
      <c r="T117" s="10">
        <v>0</v>
      </c>
      <c r="U117" s="12">
        <f t="shared" si="3"/>
        <v>1</v>
      </c>
      <c r="V117" s="19" t="s">
        <v>97</v>
      </c>
      <c r="W117" s="11" t="s">
        <v>60</v>
      </c>
      <c r="X117" s="14" t="s">
        <v>61</v>
      </c>
      <c r="Y117" s="10" t="s">
        <v>77</v>
      </c>
      <c r="Z117" s="10" t="s">
        <v>78</v>
      </c>
      <c r="AA117" s="11" t="s">
        <v>693</v>
      </c>
      <c r="AB117" s="10">
        <v>0</v>
      </c>
      <c r="AC117" s="10" t="s">
        <v>87</v>
      </c>
    </row>
    <row r="118" spans="1:29" ht="72" x14ac:dyDescent="0.25">
      <c r="A118" s="15">
        <v>116</v>
      </c>
      <c r="B118" s="15" t="s">
        <v>694</v>
      </c>
      <c r="C118" s="15" t="s">
        <v>619</v>
      </c>
      <c r="D118" s="16" t="s">
        <v>695</v>
      </c>
      <c r="E118" s="15" t="s">
        <v>48</v>
      </c>
      <c r="F118" s="15" t="s">
        <v>90</v>
      </c>
      <c r="G118" s="15" t="s">
        <v>214</v>
      </c>
      <c r="H118" s="16" t="s">
        <v>696</v>
      </c>
      <c r="I118" s="15" t="s">
        <v>216</v>
      </c>
      <c r="J118" s="15" t="s">
        <v>94</v>
      </c>
      <c r="K118" s="15" t="s">
        <v>95</v>
      </c>
      <c r="L118" s="15" t="s">
        <v>55</v>
      </c>
      <c r="M118" s="15" t="s">
        <v>106</v>
      </c>
      <c r="N118" s="15" t="s">
        <v>106</v>
      </c>
      <c r="O118" s="15" t="s">
        <v>187</v>
      </c>
      <c r="P118" s="10">
        <v>0</v>
      </c>
      <c r="Q118" s="10">
        <v>0</v>
      </c>
      <c r="R118" s="10">
        <v>0</v>
      </c>
      <c r="S118" s="10">
        <v>0</v>
      </c>
      <c r="T118" s="10">
        <v>0</v>
      </c>
      <c r="U118" s="12">
        <f t="shared" si="3"/>
        <v>0</v>
      </c>
      <c r="V118" s="19" t="s">
        <v>97</v>
      </c>
      <c r="W118" s="16" t="s">
        <v>60</v>
      </c>
      <c r="X118" s="17" t="s">
        <v>61</v>
      </c>
      <c r="Y118" s="15" t="s">
        <v>77</v>
      </c>
      <c r="Z118" s="15" t="s">
        <v>78</v>
      </c>
      <c r="AA118" s="16" t="s">
        <v>697</v>
      </c>
      <c r="AB118" s="15">
        <v>0</v>
      </c>
      <c r="AC118" s="15" t="s">
        <v>87</v>
      </c>
    </row>
    <row r="119" spans="1:29" ht="72" x14ac:dyDescent="0.25">
      <c r="A119" s="10">
        <v>117</v>
      </c>
      <c r="B119" s="10" t="s">
        <v>698</v>
      </c>
      <c r="C119" s="10" t="s">
        <v>619</v>
      </c>
      <c r="D119" s="11" t="s">
        <v>699</v>
      </c>
      <c r="E119" s="10" t="s">
        <v>48</v>
      </c>
      <c r="F119" s="10" t="s">
        <v>438</v>
      </c>
      <c r="G119" s="10" t="s">
        <v>700</v>
      </c>
      <c r="H119" s="11" t="s">
        <v>701</v>
      </c>
      <c r="I119" s="10" t="s">
        <v>70</v>
      </c>
      <c r="J119" s="10" t="s">
        <v>242</v>
      </c>
      <c r="K119" s="10" t="s">
        <v>118</v>
      </c>
      <c r="L119" s="10" t="s">
        <v>310</v>
      </c>
      <c r="M119" s="10" t="s">
        <v>106</v>
      </c>
      <c r="N119" s="10" t="s">
        <v>96</v>
      </c>
      <c r="O119" s="10" t="s">
        <v>126</v>
      </c>
      <c r="P119" s="10">
        <v>1</v>
      </c>
      <c r="Q119" s="10">
        <v>0</v>
      </c>
      <c r="R119" s="10">
        <v>0</v>
      </c>
      <c r="S119" s="10">
        <v>0</v>
      </c>
      <c r="T119" s="10">
        <v>0</v>
      </c>
      <c r="U119" s="12">
        <f t="shared" si="3"/>
        <v>1</v>
      </c>
      <c r="V119" s="13" t="s">
        <v>59</v>
      </c>
      <c r="W119" s="11" t="s">
        <v>60</v>
      </c>
      <c r="X119" s="14" t="s">
        <v>61</v>
      </c>
      <c r="Y119" s="10" t="s">
        <v>77</v>
      </c>
      <c r="Z119" s="10" t="s">
        <v>78</v>
      </c>
      <c r="AA119" s="11" t="s">
        <v>702</v>
      </c>
      <c r="AB119" s="10">
        <v>0</v>
      </c>
      <c r="AC119" s="10" t="s">
        <v>87</v>
      </c>
    </row>
    <row r="120" spans="1:29" ht="72" x14ac:dyDescent="0.25">
      <c r="A120" s="15">
        <v>118</v>
      </c>
      <c r="B120" s="15" t="s">
        <v>703</v>
      </c>
      <c r="C120" s="15" t="s">
        <v>619</v>
      </c>
      <c r="D120" s="16" t="s">
        <v>704</v>
      </c>
      <c r="E120" s="15" t="s">
        <v>48</v>
      </c>
      <c r="F120" s="15" t="s">
        <v>90</v>
      </c>
      <c r="G120" s="15" t="s">
        <v>214</v>
      </c>
      <c r="H120" s="16" t="s">
        <v>705</v>
      </c>
      <c r="I120" s="15" t="s">
        <v>216</v>
      </c>
      <c r="J120" s="15" t="s">
        <v>94</v>
      </c>
      <c r="K120" s="15" t="s">
        <v>95</v>
      </c>
      <c r="L120" s="15" t="s">
        <v>55</v>
      </c>
      <c r="M120" s="15" t="s">
        <v>106</v>
      </c>
      <c r="N120" s="15" t="s">
        <v>106</v>
      </c>
      <c r="O120" s="15" t="s">
        <v>187</v>
      </c>
      <c r="P120" s="10">
        <v>0</v>
      </c>
      <c r="Q120" s="10">
        <v>0</v>
      </c>
      <c r="R120" s="10">
        <v>0</v>
      </c>
      <c r="S120" s="10">
        <v>0</v>
      </c>
      <c r="T120" s="10">
        <v>0</v>
      </c>
      <c r="U120" s="12">
        <f t="shared" si="3"/>
        <v>0</v>
      </c>
      <c r="V120" s="19" t="s">
        <v>97</v>
      </c>
      <c r="W120" s="16" t="s">
        <v>60</v>
      </c>
      <c r="X120" s="17" t="s">
        <v>61</v>
      </c>
      <c r="Y120" s="15" t="s">
        <v>77</v>
      </c>
      <c r="Z120" s="15" t="s">
        <v>78</v>
      </c>
      <c r="AA120" s="16"/>
      <c r="AB120" s="15">
        <v>0</v>
      </c>
      <c r="AC120" s="15" t="s">
        <v>87</v>
      </c>
    </row>
    <row r="121" spans="1:29" ht="72" x14ac:dyDescent="0.25">
      <c r="A121" s="10">
        <v>119</v>
      </c>
      <c r="B121" s="10" t="s">
        <v>706</v>
      </c>
      <c r="C121" s="10" t="s">
        <v>619</v>
      </c>
      <c r="D121" s="11" t="s">
        <v>707</v>
      </c>
      <c r="E121" s="10" t="s">
        <v>48</v>
      </c>
      <c r="F121" s="10" t="s">
        <v>90</v>
      </c>
      <c r="G121" s="10" t="s">
        <v>214</v>
      </c>
      <c r="H121" s="11" t="s">
        <v>708</v>
      </c>
      <c r="I121" s="10" t="s">
        <v>216</v>
      </c>
      <c r="J121" s="10" t="s">
        <v>270</v>
      </c>
      <c r="K121" s="10" t="s">
        <v>95</v>
      </c>
      <c r="L121" s="10" t="s">
        <v>73</v>
      </c>
      <c r="M121" s="10" t="s">
        <v>74</v>
      </c>
      <c r="N121" s="10" t="s">
        <v>106</v>
      </c>
      <c r="O121" s="10" t="s">
        <v>76</v>
      </c>
      <c r="P121" s="10">
        <v>0</v>
      </c>
      <c r="Q121" s="10">
        <v>0</v>
      </c>
      <c r="R121" s="10">
        <v>0</v>
      </c>
      <c r="S121" s="10">
        <v>1</v>
      </c>
      <c r="T121" s="10">
        <v>0</v>
      </c>
      <c r="U121" s="12">
        <f t="shared" si="3"/>
        <v>1</v>
      </c>
      <c r="V121" s="19" t="s">
        <v>97</v>
      </c>
      <c r="W121" s="11" t="s">
        <v>60</v>
      </c>
      <c r="X121" s="14" t="s">
        <v>61</v>
      </c>
      <c r="Y121" s="10" t="s">
        <v>77</v>
      </c>
      <c r="Z121" s="10" t="s">
        <v>709</v>
      </c>
      <c r="AA121" s="11" t="s">
        <v>710</v>
      </c>
      <c r="AB121" s="10">
        <v>0</v>
      </c>
      <c r="AC121" s="10" t="s">
        <v>87</v>
      </c>
    </row>
    <row r="122" spans="1:29" ht="72" x14ac:dyDescent="0.25">
      <c r="A122" s="15">
        <v>120</v>
      </c>
      <c r="B122" s="15" t="s">
        <v>711</v>
      </c>
      <c r="C122" s="15" t="s">
        <v>619</v>
      </c>
      <c r="D122" s="16" t="s">
        <v>712</v>
      </c>
      <c r="E122" s="15" t="s">
        <v>48</v>
      </c>
      <c r="F122" s="15" t="s">
        <v>49</v>
      </c>
      <c r="G122" s="15" t="s">
        <v>713</v>
      </c>
      <c r="H122" s="16" t="s">
        <v>714</v>
      </c>
      <c r="I122" s="15" t="s">
        <v>93</v>
      </c>
      <c r="J122" s="15" t="s">
        <v>53</v>
      </c>
      <c r="K122" s="15" t="s">
        <v>72</v>
      </c>
      <c r="L122" s="15" t="s">
        <v>73</v>
      </c>
      <c r="M122" s="15" t="s">
        <v>276</v>
      </c>
      <c r="N122" s="15" t="s">
        <v>96</v>
      </c>
      <c r="O122" s="15" t="s">
        <v>76</v>
      </c>
      <c r="P122" s="10">
        <v>0</v>
      </c>
      <c r="Q122" s="10">
        <v>1</v>
      </c>
      <c r="R122" s="10">
        <v>1</v>
      </c>
      <c r="S122" s="10">
        <v>1</v>
      </c>
      <c r="T122" s="10">
        <v>0</v>
      </c>
      <c r="U122" s="12">
        <f t="shared" si="3"/>
        <v>3</v>
      </c>
      <c r="V122" s="18" t="s">
        <v>86</v>
      </c>
      <c r="W122" s="16" t="s">
        <v>60</v>
      </c>
      <c r="X122" s="17" t="s">
        <v>61</v>
      </c>
      <c r="Y122" s="15" t="s">
        <v>77</v>
      </c>
      <c r="Z122" s="15" t="s">
        <v>715</v>
      </c>
      <c r="AA122" s="16" t="s">
        <v>716</v>
      </c>
      <c r="AB122" s="15">
        <v>0</v>
      </c>
      <c r="AC122" s="15" t="s">
        <v>87</v>
      </c>
    </row>
    <row r="123" spans="1:29" ht="72" x14ac:dyDescent="0.25">
      <c r="A123" s="10">
        <v>121</v>
      </c>
      <c r="B123" s="10" t="s">
        <v>717</v>
      </c>
      <c r="C123" s="10" t="s">
        <v>619</v>
      </c>
      <c r="D123" s="11" t="s">
        <v>718</v>
      </c>
      <c r="E123" s="10" t="s">
        <v>48</v>
      </c>
      <c r="F123" s="10" t="s">
        <v>90</v>
      </c>
      <c r="G123" s="10" t="s">
        <v>214</v>
      </c>
      <c r="H123" s="11" t="s">
        <v>719</v>
      </c>
      <c r="I123" s="10" t="s">
        <v>216</v>
      </c>
      <c r="J123" s="10" t="s">
        <v>94</v>
      </c>
      <c r="K123" s="10" t="s">
        <v>95</v>
      </c>
      <c r="L123" s="10" t="s">
        <v>55</v>
      </c>
      <c r="M123" s="10" t="s">
        <v>106</v>
      </c>
      <c r="N123" s="10" t="s">
        <v>106</v>
      </c>
      <c r="O123" s="10" t="s">
        <v>76</v>
      </c>
      <c r="P123" s="10">
        <v>0</v>
      </c>
      <c r="Q123" s="10">
        <v>0</v>
      </c>
      <c r="R123" s="10">
        <v>0</v>
      </c>
      <c r="S123" s="10">
        <v>0</v>
      </c>
      <c r="T123" s="10">
        <v>0</v>
      </c>
      <c r="U123" s="12">
        <f t="shared" si="3"/>
        <v>0</v>
      </c>
      <c r="V123" s="19" t="s">
        <v>97</v>
      </c>
      <c r="W123" s="11" t="s">
        <v>60</v>
      </c>
      <c r="X123" s="14" t="s">
        <v>61</v>
      </c>
      <c r="Y123" s="10" t="s">
        <v>77</v>
      </c>
      <c r="Z123" s="10" t="s">
        <v>78</v>
      </c>
      <c r="AA123" s="11" t="s">
        <v>720</v>
      </c>
      <c r="AB123" s="10">
        <v>0</v>
      </c>
      <c r="AC123" s="10" t="s">
        <v>87</v>
      </c>
    </row>
    <row r="124" spans="1:29" ht="96" x14ac:dyDescent="0.25">
      <c r="A124" s="15">
        <v>122</v>
      </c>
      <c r="B124" s="15" t="s">
        <v>721</v>
      </c>
      <c r="C124" s="15" t="s">
        <v>619</v>
      </c>
      <c r="D124" s="16" t="s">
        <v>722</v>
      </c>
      <c r="E124" s="15" t="s">
        <v>48</v>
      </c>
      <c r="F124" s="15" t="s">
        <v>49</v>
      </c>
      <c r="G124" s="15" t="s">
        <v>723</v>
      </c>
      <c r="H124" s="16" t="s">
        <v>724</v>
      </c>
      <c r="I124" s="15" t="s">
        <v>70</v>
      </c>
      <c r="J124" s="15" t="s">
        <v>71</v>
      </c>
      <c r="K124" s="15" t="s">
        <v>54</v>
      </c>
      <c r="L124" s="15" t="s">
        <v>73</v>
      </c>
      <c r="M124" s="15" t="s">
        <v>74</v>
      </c>
      <c r="N124" s="15" t="s">
        <v>725</v>
      </c>
      <c r="O124" s="15" t="s">
        <v>76</v>
      </c>
      <c r="P124" s="10">
        <v>1</v>
      </c>
      <c r="Q124" s="10">
        <v>0</v>
      </c>
      <c r="R124" s="10">
        <v>1</v>
      </c>
      <c r="S124" s="10">
        <v>1</v>
      </c>
      <c r="T124" s="10">
        <v>0</v>
      </c>
      <c r="U124" s="12">
        <f t="shared" si="3"/>
        <v>3</v>
      </c>
      <c r="V124" s="18" t="s">
        <v>86</v>
      </c>
      <c r="W124" s="16" t="s">
        <v>60</v>
      </c>
      <c r="X124" s="17" t="s">
        <v>61</v>
      </c>
      <c r="Y124" s="15" t="s">
        <v>77</v>
      </c>
      <c r="Z124" s="15" t="s">
        <v>78</v>
      </c>
      <c r="AA124" s="16" t="s">
        <v>726</v>
      </c>
      <c r="AB124" s="15">
        <v>0</v>
      </c>
      <c r="AC124" s="15" t="s">
        <v>121</v>
      </c>
    </row>
    <row r="125" spans="1:29" ht="96" x14ac:dyDescent="0.25">
      <c r="A125" s="10">
        <v>123</v>
      </c>
      <c r="B125" s="10" t="s">
        <v>727</v>
      </c>
      <c r="C125" s="10" t="s">
        <v>619</v>
      </c>
      <c r="D125" s="11" t="s">
        <v>676</v>
      </c>
      <c r="E125" s="10" t="s">
        <v>48</v>
      </c>
      <c r="F125" s="10" t="s">
        <v>49</v>
      </c>
      <c r="G125" s="10" t="s">
        <v>723</v>
      </c>
      <c r="H125" s="11" t="s">
        <v>724</v>
      </c>
      <c r="I125" s="10" t="s">
        <v>70</v>
      </c>
      <c r="J125" s="10" t="s">
        <v>71</v>
      </c>
      <c r="K125" s="10" t="s">
        <v>54</v>
      </c>
      <c r="L125" s="10" t="s">
        <v>55</v>
      </c>
      <c r="M125" s="10" t="s">
        <v>74</v>
      </c>
      <c r="N125" s="10" t="s">
        <v>728</v>
      </c>
      <c r="O125" s="10" t="s">
        <v>76</v>
      </c>
      <c r="P125" s="10">
        <v>1</v>
      </c>
      <c r="Q125" s="10">
        <v>0</v>
      </c>
      <c r="R125" s="10">
        <v>0</v>
      </c>
      <c r="S125" s="10">
        <v>1</v>
      </c>
      <c r="T125" s="10">
        <v>0</v>
      </c>
      <c r="U125" s="12">
        <f t="shared" si="3"/>
        <v>2</v>
      </c>
      <c r="V125" s="18" t="s">
        <v>86</v>
      </c>
      <c r="W125" s="11" t="s">
        <v>60</v>
      </c>
      <c r="X125" s="14" t="s">
        <v>61</v>
      </c>
      <c r="Y125" s="10" t="s">
        <v>77</v>
      </c>
      <c r="Z125" s="10" t="s">
        <v>78</v>
      </c>
      <c r="AA125" s="11" t="s">
        <v>729</v>
      </c>
      <c r="AB125" s="10">
        <v>0</v>
      </c>
      <c r="AC125" s="10" t="s">
        <v>121</v>
      </c>
    </row>
    <row r="126" spans="1:29" ht="72" x14ac:dyDescent="0.25">
      <c r="A126" s="15">
        <v>124</v>
      </c>
      <c r="B126" s="15" t="s">
        <v>730</v>
      </c>
      <c r="C126" s="15" t="s">
        <v>619</v>
      </c>
      <c r="D126" s="16" t="s">
        <v>731</v>
      </c>
      <c r="E126" s="15" t="s">
        <v>48</v>
      </c>
      <c r="F126" s="15" t="s">
        <v>49</v>
      </c>
      <c r="G126" s="15" t="s">
        <v>297</v>
      </c>
      <c r="H126" s="16" t="s">
        <v>732</v>
      </c>
      <c r="I126" s="15" t="s">
        <v>93</v>
      </c>
      <c r="J126" s="15" t="s">
        <v>53</v>
      </c>
      <c r="K126" s="15" t="s">
        <v>72</v>
      </c>
      <c r="L126" s="15" t="s">
        <v>73</v>
      </c>
      <c r="M126" s="15" t="s">
        <v>276</v>
      </c>
      <c r="N126" s="15" t="s">
        <v>733</v>
      </c>
      <c r="O126" s="15" t="s">
        <v>76</v>
      </c>
      <c r="P126" s="10">
        <v>0</v>
      </c>
      <c r="Q126" s="10">
        <v>1</v>
      </c>
      <c r="R126" s="10">
        <v>1</v>
      </c>
      <c r="S126" s="10">
        <v>1</v>
      </c>
      <c r="T126" s="10">
        <v>1</v>
      </c>
      <c r="U126" s="12">
        <f t="shared" si="3"/>
        <v>4</v>
      </c>
      <c r="V126" s="18" t="s">
        <v>86</v>
      </c>
      <c r="W126" s="16" t="s">
        <v>60</v>
      </c>
      <c r="X126" s="17" t="s">
        <v>61</v>
      </c>
      <c r="Y126" s="15" t="s">
        <v>77</v>
      </c>
      <c r="Z126" s="15" t="s">
        <v>734</v>
      </c>
      <c r="AA126" s="16" t="s">
        <v>735</v>
      </c>
      <c r="AB126" s="15">
        <v>0</v>
      </c>
      <c r="AC126" s="15" t="s">
        <v>65</v>
      </c>
    </row>
    <row r="127" spans="1:29" ht="72" x14ac:dyDescent="0.25">
      <c r="A127" s="10">
        <v>125</v>
      </c>
      <c r="B127" s="10" t="s">
        <v>736</v>
      </c>
      <c r="C127" s="10" t="s">
        <v>619</v>
      </c>
      <c r="D127" s="11" t="s">
        <v>737</v>
      </c>
      <c r="E127" s="10" t="s">
        <v>48</v>
      </c>
      <c r="F127" s="10" t="s">
        <v>49</v>
      </c>
      <c r="G127" s="10" t="s">
        <v>738</v>
      </c>
      <c r="H127" s="11" t="s">
        <v>739</v>
      </c>
      <c r="I127" s="10" t="s">
        <v>52</v>
      </c>
      <c r="J127" s="10" t="s">
        <v>156</v>
      </c>
      <c r="K127" s="10" t="s">
        <v>72</v>
      </c>
      <c r="L127" s="10" t="s">
        <v>73</v>
      </c>
      <c r="M127" s="10" t="s">
        <v>276</v>
      </c>
      <c r="N127" s="10" t="s">
        <v>96</v>
      </c>
      <c r="O127" s="10" t="s">
        <v>76</v>
      </c>
      <c r="P127" s="10">
        <v>0</v>
      </c>
      <c r="Q127" s="10">
        <v>0</v>
      </c>
      <c r="R127" s="10">
        <v>1</v>
      </c>
      <c r="S127" s="10">
        <v>1</v>
      </c>
      <c r="T127" s="10">
        <v>0</v>
      </c>
      <c r="U127" s="12">
        <f t="shared" si="3"/>
        <v>2</v>
      </c>
      <c r="V127" s="13" t="s">
        <v>59</v>
      </c>
      <c r="W127" s="11" t="s">
        <v>60</v>
      </c>
      <c r="X127" s="14" t="s">
        <v>61</v>
      </c>
      <c r="Y127" s="10" t="s">
        <v>77</v>
      </c>
      <c r="Z127" s="10" t="s">
        <v>78</v>
      </c>
      <c r="AA127" s="11" t="s">
        <v>740</v>
      </c>
      <c r="AB127" s="10">
        <v>0</v>
      </c>
      <c r="AC127" s="10" t="s">
        <v>87</v>
      </c>
    </row>
    <row r="128" spans="1:29" ht="72" x14ac:dyDescent="0.25">
      <c r="A128" s="15">
        <v>126</v>
      </c>
      <c r="B128" s="15" t="s">
        <v>741</v>
      </c>
      <c r="C128" s="15" t="s">
        <v>619</v>
      </c>
      <c r="D128" s="16" t="s">
        <v>742</v>
      </c>
      <c r="E128" s="15" t="s">
        <v>48</v>
      </c>
      <c r="F128" s="15" t="s">
        <v>49</v>
      </c>
      <c r="G128" s="15" t="s">
        <v>743</v>
      </c>
      <c r="H128" s="16" t="s">
        <v>744</v>
      </c>
      <c r="I128" s="15" t="s">
        <v>93</v>
      </c>
      <c r="J128" s="15" t="s">
        <v>156</v>
      </c>
      <c r="K128" s="15" t="s">
        <v>118</v>
      </c>
      <c r="L128" s="15" t="s">
        <v>73</v>
      </c>
      <c r="M128" s="15" t="s">
        <v>74</v>
      </c>
      <c r="N128" s="15" t="s">
        <v>96</v>
      </c>
      <c r="O128" s="15" t="s">
        <v>76</v>
      </c>
      <c r="P128" s="10">
        <v>0</v>
      </c>
      <c r="Q128" s="10">
        <v>0</v>
      </c>
      <c r="R128" s="10">
        <v>0</v>
      </c>
      <c r="S128" s="10">
        <v>1</v>
      </c>
      <c r="T128" s="10">
        <v>0</v>
      </c>
      <c r="U128" s="12">
        <f t="shared" si="3"/>
        <v>1</v>
      </c>
      <c r="V128" s="13" t="s">
        <v>59</v>
      </c>
      <c r="W128" s="16" t="s">
        <v>60</v>
      </c>
      <c r="X128" s="17" t="s">
        <v>61</v>
      </c>
      <c r="Y128" s="15" t="s">
        <v>77</v>
      </c>
      <c r="Z128" s="15" t="s">
        <v>78</v>
      </c>
      <c r="AA128" s="16"/>
      <c r="AB128" s="15">
        <v>0</v>
      </c>
      <c r="AC128" s="15" t="s">
        <v>87</v>
      </c>
    </row>
    <row r="129" spans="1:29" ht="72" x14ac:dyDescent="0.25">
      <c r="A129" s="10">
        <v>127</v>
      </c>
      <c r="B129" s="10" t="s">
        <v>745</v>
      </c>
      <c r="C129" s="10" t="s">
        <v>619</v>
      </c>
      <c r="D129" s="11" t="s">
        <v>746</v>
      </c>
      <c r="E129" s="10" t="s">
        <v>48</v>
      </c>
      <c r="F129" s="10" t="s">
        <v>49</v>
      </c>
      <c r="G129" s="10" t="s">
        <v>747</v>
      </c>
      <c r="H129" s="11" t="s">
        <v>748</v>
      </c>
      <c r="I129" s="10" t="s">
        <v>319</v>
      </c>
      <c r="J129" s="10" t="s">
        <v>156</v>
      </c>
      <c r="K129" s="10" t="s">
        <v>118</v>
      </c>
      <c r="L129" s="10" t="s">
        <v>73</v>
      </c>
      <c r="M129" s="10" t="s">
        <v>74</v>
      </c>
      <c r="N129" s="10" t="s">
        <v>749</v>
      </c>
      <c r="O129" s="10" t="s">
        <v>76</v>
      </c>
      <c r="P129" s="10">
        <v>1</v>
      </c>
      <c r="Q129" s="10">
        <v>0</v>
      </c>
      <c r="R129" s="10">
        <v>0</v>
      </c>
      <c r="S129" s="10">
        <v>1</v>
      </c>
      <c r="T129" s="10">
        <v>0</v>
      </c>
      <c r="U129" s="12">
        <f t="shared" si="3"/>
        <v>2</v>
      </c>
      <c r="V129" s="13" t="s">
        <v>59</v>
      </c>
      <c r="W129" s="11" t="s">
        <v>60</v>
      </c>
      <c r="X129" s="14" t="s">
        <v>61</v>
      </c>
      <c r="Y129" s="10" t="s">
        <v>77</v>
      </c>
      <c r="Z129" s="10" t="s">
        <v>78</v>
      </c>
      <c r="AA129" s="11" t="s">
        <v>750</v>
      </c>
      <c r="AB129" s="10">
        <v>1</v>
      </c>
      <c r="AC129" s="10" t="s">
        <v>431</v>
      </c>
    </row>
    <row r="130" spans="1:29" ht="72" x14ac:dyDescent="0.25">
      <c r="A130" s="15">
        <v>128</v>
      </c>
      <c r="B130" s="15" t="s">
        <v>751</v>
      </c>
      <c r="C130" s="15" t="s">
        <v>619</v>
      </c>
      <c r="D130" s="16" t="s">
        <v>742</v>
      </c>
      <c r="E130" s="15" t="s">
        <v>48</v>
      </c>
      <c r="F130" s="15" t="s">
        <v>438</v>
      </c>
      <c r="G130" s="15" t="s">
        <v>752</v>
      </c>
      <c r="H130" s="16" t="s">
        <v>753</v>
      </c>
      <c r="I130" s="15" t="s">
        <v>93</v>
      </c>
      <c r="J130" s="15" t="s">
        <v>71</v>
      </c>
      <c r="K130" s="15" t="s">
        <v>95</v>
      </c>
      <c r="L130" s="15" t="s">
        <v>55</v>
      </c>
      <c r="M130" s="15" t="s">
        <v>74</v>
      </c>
      <c r="N130" s="15" t="s">
        <v>96</v>
      </c>
      <c r="O130" s="15" t="s">
        <v>76</v>
      </c>
      <c r="P130" s="10">
        <v>1</v>
      </c>
      <c r="Q130" s="10">
        <v>0</v>
      </c>
      <c r="R130" s="10">
        <v>0</v>
      </c>
      <c r="S130" s="10">
        <v>0</v>
      </c>
      <c r="T130" s="10">
        <v>0</v>
      </c>
      <c r="U130" s="12">
        <f t="shared" si="3"/>
        <v>1</v>
      </c>
      <c r="V130" s="13" t="s">
        <v>59</v>
      </c>
      <c r="W130" s="16" t="s">
        <v>60</v>
      </c>
      <c r="X130" s="17" t="s">
        <v>61</v>
      </c>
      <c r="Y130" s="15" t="s">
        <v>77</v>
      </c>
      <c r="Z130" s="15" t="s">
        <v>78</v>
      </c>
      <c r="AA130" s="16" t="s">
        <v>754</v>
      </c>
      <c r="AB130" s="15">
        <v>0</v>
      </c>
      <c r="AC130" s="15" t="s">
        <v>87</v>
      </c>
    </row>
    <row r="131" spans="1:29" ht="72" x14ac:dyDescent="0.25">
      <c r="A131" s="10">
        <v>129</v>
      </c>
      <c r="B131" s="10" t="s">
        <v>755</v>
      </c>
      <c r="C131" s="10" t="s">
        <v>619</v>
      </c>
      <c r="D131" s="11" t="s">
        <v>756</v>
      </c>
      <c r="E131" s="10" t="s">
        <v>48</v>
      </c>
      <c r="F131" s="10" t="s">
        <v>49</v>
      </c>
      <c r="G131" s="10" t="s">
        <v>757</v>
      </c>
      <c r="H131" s="11" t="s">
        <v>758</v>
      </c>
      <c r="I131" s="10" t="s">
        <v>93</v>
      </c>
      <c r="J131" s="10" t="s">
        <v>156</v>
      </c>
      <c r="K131" s="10" t="s">
        <v>54</v>
      </c>
      <c r="L131" s="10" t="s">
        <v>73</v>
      </c>
      <c r="M131" s="10" t="s">
        <v>74</v>
      </c>
      <c r="N131" s="10" t="s">
        <v>96</v>
      </c>
      <c r="O131" s="10" t="s">
        <v>76</v>
      </c>
      <c r="P131" s="10">
        <v>0</v>
      </c>
      <c r="Q131" s="10">
        <v>0</v>
      </c>
      <c r="R131" s="10">
        <v>0</v>
      </c>
      <c r="S131" s="10">
        <v>1</v>
      </c>
      <c r="T131" s="10">
        <v>0</v>
      </c>
      <c r="U131" s="12">
        <f t="shared" ref="U131:U162" si="4">SUM(P131:T131)</f>
        <v>1</v>
      </c>
      <c r="V131" s="13" t="s">
        <v>59</v>
      </c>
      <c r="W131" s="11" t="s">
        <v>60</v>
      </c>
      <c r="X131" s="14" t="s">
        <v>61</v>
      </c>
      <c r="Y131" s="10" t="s">
        <v>77</v>
      </c>
      <c r="Z131" s="10" t="s">
        <v>78</v>
      </c>
      <c r="AA131" s="11"/>
      <c r="AB131" s="10">
        <v>0</v>
      </c>
      <c r="AC131" s="10" t="s">
        <v>87</v>
      </c>
    </row>
    <row r="132" spans="1:29" ht="72" x14ac:dyDescent="0.25">
      <c r="A132" s="15">
        <v>130</v>
      </c>
      <c r="B132" s="15" t="s">
        <v>759</v>
      </c>
      <c r="C132" s="15" t="s">
        <v>619</v>
      </c>
      <c r="D132" s="16" t="s">
        <v>742</v>
      </c>
      <c r="E132" s="15" t="s">
        <v>48</v>
      </c>
      <c r="F132" s="15" t="s">
        <v>49</v>
      </c>
      <c r="G132" s="15" t="s">
        <v>339</v>
      </c>
      <c r="H132" s="16" t="s">
        <v>760</v>
      </c>
      <c r="I132" s="15" t="s">
        <v>93</v>
      </c>
      <c r="J132" s="15" t="s">
        <v>156</v>
      </c>
      <c r="K132" s="15" t="s">
        <v>54</v>
      </c>
      <c r="L132" s="15" t="s">
        <v>73</v>
      </c>
      <c r="M132" s="15" t="s">
        <v>74</v>
      </c>
      <c r="N132" s="15" t="s">
        <v>96</v>
      </c>
      <c r="O132" s="15" t="s">
        <v>76</v>
      </c>
      <c r="P132" s="10">
        <v>0</v>
      </c>
      <c r="Q132" s="10">
        <v>0</v>
      </c>
      <c r="R132" s="10">
        <v>0</v>
      </c>
      <c r="S132" s="10">
        <v>1</v>
      </c>
      <c r="T132" s="10">
        <v>0</v>
      </c>
      <c r="U132" s="12">
        <f t="shared" si="4"/>
        <v>1</v>
      </c>
      <c r="V132" s="13" t="s">
        <v>59</v>
      </c>
      <c r="W132" s="16" t="s">
        <v>60</v>
      </c>
      <c r="X132" s="17" t="s">
        <v>61</v>
      </c>
      <c r="Y132" s="15" t="s">
        <v>77</v>
      </c>
      <c r="Z132" s="15" t="s">
        <v>78</v>
      </c>
      <c r="AA132" s="16"/>
      <c r="AB132" s="15">
        <v>0</v>
      </c>
      <c r="AC132" s="15" t="s">
        <v>87</v>
      </c>
    </row>
    <row r="133" spans="1:29" ht="72" x14ac:dyDescent="0.25">
      <c r="A133" s="10">
        <v>131</v>
      </c>
      <c r="B133" s="10" t="s">
        <v>761</v>
      </c>
      <c r="C133" s="10" t="s">
        <v>619</v>
      </c>
      <c r="D133" s="11" t="s">
        <v>762</v>
      </c>
      <c r="E133" s="10" t="s">
        <v>48</v>
      </c>
      <c r="F133" s="10" t="s">
        <v>49</v>
      </c>
      <c r="G133" s="10" t="s">
        <v>763</v>
      </c>
      <c r="H133" s="11" t="s">
        <v>764</v>
      </c>
      <c r="I133" s="10" t="s">
        <v>93</v>
      </c>
      <c r="J133" s="10" t="s">
        <v>156</v>
      </c>
      <c r="K133" s="10" t="s">
        <v>54</v>
      </c>
      <c r="L133" s="10" t="s">
        <v>73</v>
      </c>
      <c r="M133" s="10" t="s">
        <v>276</v>
      </c>
      <c r="N133" s="10" t="s">
        <v>96</v>
      </c>
      <c r="O133" s="10" t="s">
        <v>76</v>
      </c>
      <c r="P133" s="10">
        <v>0</v>
      </c>
      <c r="Q133" s="10">
        <v>0</v>
      </c>
      <c r="R133" s="10">
        <v>0</v>
      </c>
      <c r="S133" s="10">
        <v>1</v>
      </c>
      <c r="T133" s="10">
        <v>0</v>
      </c>
      <c r="U133" s="12">
        <f t="shared" si="4"/>
        <v>1</v>
      </c>
      <c r="V133" s="13" t="s">
        <v>59</v>
      </c>
      <c r="W133" s="11" t="s">
        <v>60</v>
      </c>
      <c r="X133" s="14" t="s">
        <v>61</v>
      </c>
      <c r="Y133" s="10" t="s">
        <v>77</v>
      </c>
      <c r="Z133" s="10" t="s">
        <v>765</v>
      </c>
      <c r="AA133" s="11" t="s">
        <v>766</v>
      </c>
      <c r="AB133" s="10">
        <v>0</v>
      </c>
      <c r="AC133" s="10" t="s">
        <v>87</v>
      </c>
    </row>
    <row r="134" spans="1:29" ht="72" x14ac:dyDescent="0.25">
      <c r="A134" s="15">
        <v>132</v>
      </c>
      <c r="B134" s="15" t="s">
        <v>767</v>
      </c>
      <c r="C134" s="15" t="s">
        <v>619</v>
      </c>
      <c r="D134" s="16" t="s">
        <v>768</v>
      </c>
      <c r="E134" s="15" t="s">
        <v>48</v>
      </c>
      <c r="F134" s="15" t="s">
        <v>49</v>
      </c>
      <c r="G134" s="15" t="s">
        <v>769</v>
      </c>
      <c r="H134" s="16" t="s">
        <v>770</v>
      </c>
      <c r="I134" s="15" t="s">
        <v>93</v>
      </c>
      <c r="J134" s="15" t="s">
        <v>156</v>
      </c>
      <c r="K134" s="15" t="s">
        <v>54</v>
      </c>
      <c r="L134" s="15" t="s">
        <v>73</v>
      </c>
      <c r="M134" s="15" t="s">
        <v>74</v>
      </c>
      <c r="N134" s="15" t="s">
        <v>96</v>
      </c>
      <c r="O134" s="15" t="s">
        <v>76</v>
      </c>
      <c r="P134" s="10">
        <v>0</v>
      </c>
      <c r="Q134" s="10">
        <v>0</v>
      </c>
      <c r="R134" s="10">
        <v>0</v>
      </c>
      <c r="S134" s="10">
        <v>1</v>
      </c>
      <c r="T134" s="10">
        <v>0</v>
      </c>
      <c r="U134" s="12">
        <f t="shared" si="4"/>
        <v>1</v>
      </c>
      <c r="V134" s="13" t="s">
        <v>59</v>
      </c>
      <c r="W134" s="16" t="s">
        <v>60</v>
      </c>
      <c r="X134" s="17" t="s">
        <v>61</v>
      </c>
      <c r="Y134" s="15" t="s">
        <v>77</v>
      </c>
      <c r="Z134" s="15" t="s">
        <v>78</v>
      </c>
      <c r="AA134" s="16"/>
      <c r="AB134" s="15">
        <v>0</v>
      </c>
      <c r="AC134" s="15" t="s">
        <v>87</v>
      </c>
    </row>
    <row r="135" spans="1:29" ht="72" x14ac:dyDescent="0.25">
      <c r="A135" s="10">
        <v>133</v>
      </c>
      <c r="B135" s="10" t="s">
        <v>771</v>
      </c>
      <c r="C135" s="10" t="s">
        <v>619</v>
      </c>
      <c r="D135" s="11" t="s">
        <v>772</v>
      </c>
      <c r="E135" s="10" t="s">
        <v>48</v>
      </c>
      <c r="F135" s="10" t="s">
        <v>104</v>
      </c>
      <c r="G135" s="10" t="s">
        <v>104</v>
      </c>
      <c r="H135" s="11" t="s">
        <v>773</v>
      </c>
      <c r="I135" s="10" t="s">
        <v>104</v>
      </c>
      <c r="J135" s="10" t="s">
        <v>125</v>
      </c>
      <c r="K135" s="10" t="s">
        <v>95</v>
      </c>
      <c r="L135" s="10" t="s">
        <v>73</v>
      </c>
      <c r="M135" s="10" t="s">
        <v>106</v>
      </c>
      <c r="N135" s="10" t="s">
        <v>96</v>
      </c>
      <c r="O135" s="10" t="s">
        <v>76</v>
      </c>
      <c r="P135" s="10">
        <v>0</v>
      </c>
      <c r="Q135" s="10">
        <v>0</v>
      </c>
      <c r="R135" s="10">
        <v>0</v>
      </c>
      <c r="S135" s="10">
        <v>1</v>
      </c>
      <c r="T135" s="10">
        <v>0</v>
      </c>
      <c r="U135" s="12">
        <f t="shared" si="4"/>
        <v>1</v>
      </c>
      <c r="V135" s="21" t="s">
        <v>107</v>
      </c>
      <c r="W135" s="11" t="s">
        <v>60</v>
      </c>
      <c r="X135" s="14" t="s">
        <v>61</v>
      </c>
      <c r="Y135" s="10" t="s">
        <v>77</v>
      </c>
      <c r="Z135" s="10" t="s">
        <v>78</v>
      </c>
      <c r="AA135" s="11" t="s">
        <v>774</v>
      </c>
      <c r="AB135" s="10">
        <v>0</v>
      </c>
      <c r="AC135" s="10" t="s">
        <v>87</v>
      </c>
    </row>
    <row r="136" spans="1:29" ht="72" x14ac:dyDescent="0.25">
      <c r="A136" s="15">
        <v>134</v>
      </c>
      <c r="B136" s="15" t="s">
        <v>775</v>
      </c>
      <c r="C136" s="15" t="s">
        <v>619</v>
      </c>
      <c r="D136" s="16" t="s">
        <v>776</v>
      </c>
      <c r="E136" s="15" t="s">
        <v>48</v>
      </c>
      <c r="F136" s="15" t="s">
        <v>49</v>
      </c>
      <c r="G136" s="15" t="s">
        <v>777</v>
      </c>
      <c r="H136" s="16" t="s">
        <v>778</v>
      </c>
      <c r="I136" s="15" t="s">
        <v>70</v>
      </c>
      <c r="J136" s="15" t="s">
        <v>71</v>
      </c>
      <c r="K136" s="15" t="s">
        <v>72</v>
      </c>
      <c r="L136" s="15" t="s">
        <v>73</v>
      </c>
      <c r="M136" s="15" t="s">
        <v>74</v>
      </c>
      <c r="N136" s="15" t="s">
        <v>96</v>
      </c>
      <c r="O136" s="15" t="s">
        <v>76</v>
      </c>
      <c r="P136" s="10">
        <v>1</v>
      </c>
      <c r="Q136" s="10">
        <v>0</v>
      </c>
      <c r="R136" s="10">
        <v>1</v>
      </c>
      <c r="S136" s="10">
        <v>1</v>
      </c>
      <c r="T136" s="10">
        <v>0</v>
      </c>
      <c r="U136" s="12">
        <f t="shared" si="4"/>
        <v>3</v>
      </c>
      <c r="V136" s="18" t="s">
        <v>86</v>
      </c>
      <c r="W136" s="16" t="s">
        <v>60</v>
      </c>
      <c r="X136" s="17" t="s">
        <v>61</v>
      </c>
      <c r="Y136" s="15" t="s">
        <v>77</v>
      </c>
      <c r="Z136" s="15" t="s">
        <v>78</v>
      </c>
      <c r="AA136" s="16" t="s">
        <v>779</v>
      </c>
      <c r="AB136" s="15">
        <v>0</v>
      </c>
      <c r="AC136" s="15" t="s">
        <v>87</v>
      </c>
    </row>
    <row r="137" spans="1:29" ht="72" x14ac:dyDescent="0.25">
      <c r="A137" s="10">
        <v>135</v>
      </c>
      <c r="B137" s="10" t="s">
        <v>780</v>
      </c>
      <c r="C137" s="10" t="s">
        <v>619</v>
      </c>
      <c r="D137" s="11" t="s">
        <v>781</v>
      </c>
      <c r="E137" s="10" t="s">
        <v>48</v>
      </c>
      <c r="F137" s="10" t="s">
        <v>49</v>
      </c>
      <c r="G137" s="10" t="s">
        <v>782</v>
      </c>
      <c r="H137" s="11" t="s">
        <v>783</v>
      </c>
      <c r="I137" s="10" t="s">
        <v>70</v>
      </c>
      <c r="J137" s="10" t="s">
        <v>71</v>
      </c>
      <c r="K137" s="10" t="s">
        <v>118</v>
      </c>
      <c r="L137" s="10" t="s">
        <v>73</v>
      </c>
      <c r="M137" s="10" t="s">
        <v>74</v>
      </c>
      <c r="N137" s="10" t="s">
        <v>96</v>
      </c>
      <c r="O137" s="10" t="s">
        <v>76</v>
      </c>
      <c r="P137" s="10">
        <v>1</v>
      </c>
      <c r="Q137" s="10">
        <v>0</v>
      </c>
      <c r="R137" s="10">
        <v>0</v>
      </c>
      <c r="S137" s="10">
        <v>1</v>
      </c>
      <c r="T137" s="10">
        <v>0</v>
      </c>
      <c r="U137" s="12">
        <f t="shared" si="4"/>
        <v>2</v>
      </c>
      <c r="V137" s="18" t="s">
        <v>86</v>
      </c>
      <c r="W137" s="11" t="s">
        <v>60</v>
      </c>
      <c r="X137" s="14" t="s">
        <v>61</v>
      </c>
      <c r="Y137" s="10" t="s">
        <v>77</v>
      </c>
      <c r="Z137" s="10" t="s">
        <v>78</v>
      </c>
      <c r="AA137" s="11" t="s">
        <v>784</v>
      </c>
      <c r="AB137" s="10">
        <v>0</v>
      </c>
      <c r="AC137" s="10" t="s">
        <v>87</v>
      </c>
    </row>
    <row r="138" spans="1:29" ht="72" x14ac:dyDescent="0.25">
      <c r="A138" s="15">
        <v>136</v>
      </c>
      <c r="B138" s="15" t="s">
        <v>785</v>
      </c>
      <c r="C138" s="15" t="s">
        <v>619</v>
      </c>
      <c r="D138" s="16" t="s">
        <v>786</v>
      </c>
      <c r="E138" s="15" t="s">
        <v>48</v>
      </c>
      <c r="F138" s="15" t="s">
        <v>90</v>
      </c>
      <c r="G138" s="15" t="s">
        <v>214</v>
      </c>
      <c r="H138" s="16" t="s">
        <v>787</v>
      </c>
      <c r="I138" s="15" t="s">
        <v>216</v>
      </c>
      <c r="J138" s="15" t="s">
        <v>94</v>
      </c>
      <c r="K138" s="15" t="s">
        <v>95</v>
      </c>
      <c r="L138" s="15" t="s">
        <v>55</v>
      </c>
      <c r="M138" s="15" t="s">
        <v>106</v>
      </c>
      <c r="N138" s="15" t="s">
        <v>106</v>
      </c>
      <c r="O138" s="15" t="s">
        <v>76</v>
      </c>
      <c r="P138" s="10">
        <v>0</v>
      </c>
      <c r="Q138" s="10">
        <v>0</v>
      </c>
      <c r="R138" s="10">
        <v>0</v>
      </c>
      <c r="S138" s="10">
        <v>0</v>
      </c>
      <c r="T138" s="10">
        <v>0</v>
      </c>
      <c r="U138" s="12">
        <f t="shared" si="4"/>
        <v>0</v>
      </c>
      <c r="V138" s="19" t="s">
        <v>97</v>
      </c>
      <c r="W138" s="16" t="s">
        <v>60</v>
      </c>
      <c r="X138" s="17" t="s">
        <v>61</v>
      </c>
      <c r="Y138" s="15" t="s">
        <v>77</v>
      </c>
      <c r="Z138" s="15" t="s">
        <v>78</v>
      </c>
      <c r="AA138" s="16" t="s">
        <v>788</v>
      </c>
      <c r="AB138" s="15">
        <v>0</v>
      </c>
      <c r="AC138" s="15" t="s">
        <v>87</v>
      </c>
    </row>
    <row r="139" spans="1:29" ht="72" x14ac:dyDescent="0.25">
      <c r="A139" s="10">
        <v>137</v>
      </c>
      <c r="B139" s="10" t="s">
        <v>789</v>
      </c>
      <c r="C139" s="10" t="s">
        <v>619</v>
      </c>
      <c r="D139" s="11" t="s">
        <v>790</v>
      </c>
      <c r="E139" s="10" t="s">
        <v>48</v>
      </c>
      <c r="F139" s="10" t="s">
        <v>49</v>
      </c>
      <c r="G139" s="10" t="s">
        <v>609</v>
      </c>
      <c r="H139" s="11" t="s">
        <v>791</v>
      </c>
      <c r="I139" s="10" t="s">
        <v>391</v>
      </c>
      <c r="J139" s="10" t="s">
        <v>156</v>
      </c>
      <c r="K139" s="10" t="s">
        <v>118</v>
      </c>
      <c r="L139" s="10" t="s">
        <v>73</v>
      </c>
      <c r="M139" s="10" t="s">
        <v>74</v>
      </c>
      <c r="N139" s="10" t="s">
        <v>96</v>
      </c>
      <c r="O139" s="10" t="s">
        <v>187</v>
      </c>
      <c r="P139" s="10">
        <v>0</v>
      </c>
      <c r="Q139" s="10">
        <v>0</v>
      </c>
      <c r="R139" s="10">
        <v>0</v>
      </c>
      <c r="S139" s="10">
        <v>1</v>
      </c>
      <c r="T139" s="10">
        <v>0</v>
      </c>
      <c r="U139" s="12">
        <f t="shared" si="4"/>
        <v>1</v>
      </c>
      <c r="V139" s="21" t="s">
        <v>107</v>
      </c>
      <c r="W139" s="11" t="s">
        <v>60</v>
      </c>
      <c r="X139" s="14" t="s">
        <v>61</v>
      </c>
      <c r="Y139" s="10" t="s">
        <v>77</v>
      </c>
      <c r="Z139" s="10" t="s">
        <v>78</v>
      </c>
      <c r="AA139" s="11" t="s">
        <v>792</v>
      </c>
      <c r="AB139" s="10">
        <v>0</v>
      </c>
      <c r="AC139" s="10" t="s">
        <v>87</v>
      </c>
    </row>
    <row r="140" spans="1:29" ht="72" x14ac:dyDescent="0.25">
      <c r="A140" s="15">
        <v>138</v>
      </c>
      <c r="B140" s="15" t="s">
        <v>793</v>
      </c>
      <c r="C140" s="15" t="s">
        <v>619</v>
      </c>
      <c r="D140" s="16" t="s">
        <v>794</v>
      </c>
      <c r="E140" s="15" t="s">
        <v>48</v>
      </c>
      <c r="F140" s="15" t="s">
        <v>49</v>
      </c>
      <c r="G140" s="15" t="s">
        <v>795</v>
      </c>
      <c r="H140" s="16" t="s">
        <v>796</v>
      </c>
      <c r="I140" s="15" t="s">
        <v>93</v>
      </c>
      <c r="J140" s="15" t="s">
        <v>156</v>
      </c>
      <c r="K140" s="15" t="s">
        <v>72</v>
      </c>
      <c r="L140" s="15" t="s">
        <v>73</v>
      </c>
      <c r="M140" s="15" t="s">
        <v>74</v>
      </c>
      <c r="N140" s="15" t="s">
        <v>96</v>
      </c>
      <c r="O140" s="15" t="s">
        <v>76</v>
      </c>
      <c r="P140" s="10">
        <v>0</v>
      </c>
      <c r="Q140" s="10">
        <v>0</v>
      </c>
      <c r="R140" s="10">
        <v>1</v>
      </c>
      <c r="S140" s="10">
        <v>1</v>
      </c>
      <c r="T140" s="10">
        <v>0</v>
      </c>
      <c r="U140" s="12">
        <f t="shared" si="4"/>
        <v>2</v>
      </c>
      <c r="V140" s="13" t="s">
        <v>59</v>
      </c>
      <c r="W140" s="16" t="s">
        <v>60</v>
      </c>
      <c r="X140" s="17" t="s">
        <v>61</v>
      </c>
      <c r="Y140" s="15" t="s">
        <v>77</v>
      </c>
      <c r="Z140" s="15" t="s">
        <v>78</v>
      </c>
      <c r="AA140" s="16"/>
      <c r="AB140" s="15">
        <v>0</v>
      </c>
      <c r="AC140" s="15" t="s">
        <v>87</v>
      </c>
    </row>
    <row r="141" spans="1:29" ht="72" x14ac:dyDescent="0.25">
      <c r="A141" s="10">
        <v>139</v>
      </c>
      <c r="B141" s="10" t="s">
        <v>797</v>
      </c>
      <c r="C141" s="10" t="s">
        <v>619</v>
      </c>
      <c r="D141" s="11" t="s">
        <v>798</v>
      </c>
      <c r="E141" s="10" t="s">
        <v>48</v>
      </c>
      <c r="F141" s="10" t="s">
        <v>799</v>
      </c>
      <c r="G141" s="10" t="s">
        <v>782</v>
      </c>
      <c r="H141" s="11" t="s">
        <v>800</v>
      </c>
      <c r="I141" s="10" t="s">
        <v>93</v>
      </c>
      <c r="J141" s="10" t="s">
        <v>270</v>
      </c>
      <c r="K141" s="10" t="s">
        <v>95</v>
      </c>
      <c r="L141" s="10" t="s">
        <v>73</v>
      </c>
      <c r="M141" s="10" t="s">
        <v>74</v>
      </c>
      <c r="N141" s="10" t="s">
        <v>96</v>
      </c>
      <c r="O141" s="10" t="s">
        <v>187</v>
      </c>
      <c r="P141" s="10">
        <v>0</v>
      </c>
      <c r="Q141" s="10">
        <v>0</v>
      </c>
      <c r="R141" s="10">
        <v>0</v>
      </c>
      <c r="S141" s="10">
        <v>0</v>
      </c>
      <c r="T141" s="10">
        <v>0</v>
      </c>
      <c r="U141" s="12">
        <f t="shared" si="4"/>
        <v>0</v>
      </c>
      <c r="V141" s="21" t="s">
        <v>107</v>
      </c>
      <c r="W141" s="11" t="s">
        <v>60</v>
      </c>
      <c r="X141" s="10" t="s">
        <v>108</v>
      </c>
      <c r="Y141" s="10" t="s">
        <v>77</v>
      </c>
      <c r="Z141" s="10" t="s">
        <v>78</v>
      </c>
      <c r="AA141" s="11" t="s">
        <v>801</v>
      </c>
      <c r="AB141" s="10">
        <v>0</v>
      </c>
      <c r="AC141" s="10" t="s">
        <v>87</v>
      </c>
    </row>
    <row r="142" spans="1:29" ht="72" x14ac:dyDescent="0.25">
      <c r="A142" s="15">
        <v>140</v>
      </c>
      <c r="B142" s="15" t="s">
        <v>802</v>
      </c>
      <c r="C142" s="15" t="s">
        <v>619</v>
      </c>
      <c r="D142" s="16" t="s">
        <v>803</v>
      </c>
      <c r="E142" s="15" t="s">
        <v>48</v>
      </c>
      <c r="F142" s="15" t="s">
        <v>49</v>
      </c>
      <c r="G142" s="15" t="s">
        <v>804</v>
      </c>
      <c r="H142" s="16" t="s">
        <v>805</v>
      </c>
      <c r="I142" s="15" t="s">
        <v>93</v>
      </c>
      <c r="J142" s="15" t="s">
        <v>156</v>
      </c>
      <c r="K142" s="15" t="s">
        <v>72</v>
      </c>
      <c r="L142" s="15" t="s">
        <v>73</v>
      </c>
      <c r="M142" s="15" t="s">
        <v>276</v>
      </c>
      <c r="N142" s="15" t="s">
        <v>96</v>
      </c>
      <c r="O142" s="15" t="s">
        <v>76</v>
      </c>
      <c r="P142" s="10">
        <v>0</v>
      </c>
      <c r="Q142" s="10">
        <v>0</v>
      </c>
      <c r="R142" s="10">
        <v>1</v>
      </c>
      <c r="S142" s="10">
        <v>1</v>
      </c>
      <c r="T142" s="10">
        <v>0</v>
      </c>
      <c r="U142" s="12">
        <f t="shared" si="4"/>
        <v>2</v>
      </c>
      <c r="V142" s="13" t="s">
        <v>59</v>
      </c>
      <c r="W142" s="16" t="s">
        <v>60</v>
      </c>
      <c r="X142" s="17" t="s">
        <v>61</v>
      </c>
      <c r="Y142" s="15" t="s">
        <v>77</v>
      </c>
      <c r="Z142" s="15" t="s">
        <v>78</v>
      </c>
      <c r="AA142" s="16" t="s">
        <v>806</v>
      </c>
      <c r="AB142" s="15">
        <v>0</v>
      </c>
      <c r="AC142" s="15" t="s">
        <v>87</v>
      </c>
    </row>
    <row r="143" spans="1:29" ht="72" x14ac:dyDescent="0.25">
      <c r="A143" s="10">
        <v>141</v>
      </c>
      <c r="B143" s="10" t="s">
        <v>807</v>
      </c>
      <c r="C143" s="10" t="s">
        <v>619</v>
      </c>
      <c r="D143" s="11" t="s">
        <v>737</v>
      </c>
      <c r="E143" s="10" t="s">
        <v>48</v>
      </c>
      <c r="F143" s="10" t="s">
        <v>49</v>
      </c>
      <c r="G143" s="10" t="s">
        <v>808</v>
      </c>
      <c r="H143" s="11" t="s">
        <v>809</v>
      </c>
      <c r="I143" s="10" t="s">
        <v>810</v>
      </c>
      <c r="J143" s="10" t="s">
        <v>71</v>
      </c>
      <c r="K143" s="10" t="s">
        <v>54</v>
      </c>
      <c r="L143" s="10" t="s">
        <v>55</v>
      </c>
      <c r="M143" s="10" t="s">
        <v>74</v>
      </c>
      <c r="N143" s="10" t="s">
        <v>96</v>
      </c>
      <c r="O143" s="10" t="s">
        <v>76</v>
      </c>
      <c r="P143" s="10">
        <v>1</v>
      </c>
      <c r="Q143" s="10">
        <v>0</v>
      </c>
      <c r="R143" s="10">
        <v>0</v>
      </c>
      <c r="S143" s="10">
        <v>1</v>
      </c>
      <c r="T143" s="10">
        <v>0</v>
      </c>
      <c r="U143" s="12">
        <f t="shared" si="4"/>
        <v>2</v>
      </c>
      <c r="V143" s="13" t="s">
        <v>59</v>
      </c>
      <c r="W143" s="11" t="s">
        <v>60</v>
      </c>
      <c r="X143" s="14" t="s">
        <v>61</v>
      </c>
      <c r="Y143" s="10" t="s">
        <v>77</v>
      </c>
      <c r="Z143" s="10" t="s">
        <v>78</v>
      </c>
      <c r="AA143" s="11"/>
      <c r="AB143" s="10">
        <v>0</v>
      </c>
      <c r="AC143" s="10" t="s">
        <v>87</v>
      </c>
    </row>
    <row r="144" spans="1:29" ht="84" x14ac:dyDescent="0.25">
      <c r="A144" s="15">
        <v>142</v>
      </c>
      <c r="B144" s="15" t="s">
        <v>811</v>
      </c>
      <c r="C144" s="15" t="s">
        <v>619</v>
      </c>
      <c r="D144" s="16" t="s">
        <v>812</v>
      </c>
      <c r="E144" s="15" t="s">
        <v>48</v>
      </c>
      <c r="F144" s="15" t="s">
        <v>49</v>
      </c>
      <c r="G144" s="15" t="s">
        <v>813</v>
      </c>
      <c r="H144" s="16" t="s">
        <v>814</v>
      </c>
      <c r="I144" s="15" t="s">
        <v>319</v>
      </c>
      <c r="J144" s="15" t="s">
        <v>71</v>
      </c>
      <c r="K144" s="15" t="s">
        <v>72</v>
      </c>
      <c r="L144" s="15" t="s">
        <v>73</v>
      </c>
      <c r="M144" s="15" t="s">
        <v>276</v>
      </c>
      <c r="N144" s="15" t="s">
        <v>815</v>
      </c>
      <c r="O144" s="15" t="s">
        <v>76</v>
      </c>
      <c r="P144" s="10">
        <v>1</v>
      </c>
      <c r="Q144" s="10">
        <v>0</v>
      </c>
      <c r="R144" s="10">
        <v>1</v>
      </c>
      <c r="S144" s="10">
        <v>1</v>
      </c>
      <c r="T144" s="10">
        <v>1</v>
      </c>
      <c r="U144" s="12">
        <f t="shared" si="4"/>
        <v>4</v>
      </c>
      <c r="V144" s="18" t="s">
        <v>86</v>
      </c>
      <c r="W144" s="16" t="s">
        <v>60</v>
      </c>
      <c r="X144" s="17" t="s">
        <v>61</v>
      </c>
      <c r="Y144" s="15" t="s">
        <v>77</v>
      </c>
      <c r="Z144" s="15" t="s">
        <v>816</v>
      </c>
      <c r="AA144" s="16" t="s">
        <v>817</v>
      </c>
      <c r="AB144" s="15">
        <v>0</v>
      </c>
      <c r="AC144" s="15" t="s">
        <v>65</v>
      </c>
    </row>
    <row r="145" spans="1:29" ht="72" x14ac:dyDescent="0.25">
      <c r="A145" s="10">
        <v>143</v>
      </c>
      <c r="B145" s="10" t="s">
        <v>818</v>
      </c>
      <c r="C145" s="10" t="s">
        <v>619</v>
      </c>
      <c r="D145" s="11" t="s">
        <v>819</v>
      </c>
      <c r="E145" s="10" t="s">
        <v>48</v>
      </c>
      <c r="F145" s="10" t="s">
        <v>559</v>
      </c>
      <c r="G145" s="10" t="s">
        <v>820</v>
      </c>
      <c r="H145" s="11" t="s">
        <v>821</v>
      </c>
      <c r="I145" s="10" t="s">
        <v>104</v>
      </c>
      <c r="J145" s="10" t="s">
        <v>125</v>
      </c>
      <c r="K145" s="10" t="s">
        <v>95</v>
      </c>
      <c r="L145" s="10" t="s">
        <v>55</v>
      </c>
      <c r="M145" s="10" t="s">
        <v>106</v>
      </c>
      <c r="N145" s="10" t="s">
        <v>96</v>
      </c>
      <c r="O145" s="10" t="s">
        <v>76</v>
      </c>
      <c r="P145" s="10">
        <v>0</v>
      </c>
      <c r="Q145" s="10">
        <v>0</v>
      </c>
      <c r="R145" s="10">
        <v>0</v>
      </c>
      <c r="S145" s="10">
        <v>0</v>
      </c>
      <c r="T145" s="10">
        <v>0</v>
      </c>
      <c r="U145" s="12">
        <f t="shared" si="4"/>
        <v>0</v>
      </c>
      <c r="V145" s="19" t="s">
        <v>97</v>
      </c>
      <c r="W145" s="11" t="s">
        <v>60</v>
      </c>
      <c r="X145" s="14" t="s">
        <v>61</v>
      </c>
      <c r="Y145" s="10" t="s">
        <v>77</v>
      </c>
      <c r="Z145" s="10" t="s">
        <v>78</v>
      </c>
      <c r="AA145" s="11" t="s">
        <v>822</v>
      </c>
      <c r="AB145" s="10">
        <v>0</v>
      </c>
      <c r="AC145" s="10" t="s">
        <v>87</v>
      </c>
    </row>
    <row r="146" spans="1:29" ht="72" x14ac:dyDescent="0.25">
      <c r="A146" s="15">
        <v>144</v>
      </c>
      <c r="B146" s="15" t="s">
        <v>823</v>
      </c>
      <c r="C146" s="15" t="s">
        <v>619</v>
      </c>
      <c r="D146" s="16" t="s">
        <v>824</v>
      </c>
      <c r="E146" s="15" t="s">
        <v>48</v>
      </c>
      <c r="F146" s="15" t="s">
        <v>49</v>
      </c>
      <c r="G146" s="15" t="s">
        <v>825</v>
      </c>
      <c r="H146" s="16" t="s">
        <v>826</v>
      </c>
      <c r="I146" s="15" t="s">
        <v>93</v>
      </c>
      <c r="J146" s="15" t="s">
        <v>53</v>
      </c>
      <c r="K146" s="15" t="s">
        <v>54</v>
      </c>
      <c r="L146" s="15" t="s">
        <v>55</v>
      </c>
      <c r="M146" s="15" t="s">
        <v>74</v>
      </c>
      <c r="N146" s="15" t="s">
        <v>96</v>
      </c>
      <c r="O146" s="15" t="s">
        <v>187</v>
      </c>
      <c r="P146" s="10">
        <v>0</v>
      </c>
      <c r="Q146" s="10">
        <v>1</v>
      </c>
      <c r="R146" s="10">
        <v>0</v>
      </c>
      <c r="S146" s="10">
        <v>0</v>
      </c>
      <c r="T146" s="10">
        <v>0</v>
      </c>
      <c r="U146" s="12">
        <f t="shared" si="4"/>
        <v>1</v>
      </c>
      <c r="V146" s="13" t="s">
        <v>59</v>
      </c>
      <c r="W146" s="16" t="s">
        <v>60</v>
      </c>
      <c r="X146" s="15" t="s">
        <v>108</v>
      </c>
      <c r="Y146" s="15" t="s">
        <v>77</v>
      </c>
      <c r="Z146" s="15" t="s">
        <v>78</v>
      </c>
      <c r="AA146" s="16" t="s">
        <v>827</v>
      </c>
      <c r="AB146" s="15">
        <v>0</v>
      </c>
      <c r="AC146" s="15" t="s">
        <v>87</v>
      </c>
    </row>
    <row r="147" spans="1:29" ht="72" x14ac:dyDescent="0.25">
      <c r="A147" s="10">
        <v>145</v>
      </c>
      <c r="B147" s="10" t="s">
        <v>828</v>
      </c>
      <c r="C147" s="10" t="s">
        <v>829</v>
      </c>
      <c r="D147" s="11" t="s">
        <v>830</v>
      </c>
      <c r="E147" s="10" t="s">
        <v>48</v>
      </c>
      <c r="F147" s="10" t="s">
        <v>831</v>
      </c>
      <c r="G147" s="10" t="s">
        <v>214</v>
      </c>
      <c r="H147" s="11" t="s">
        <v>832</v>
      </c>
      <c r="I147" s="10" t="s">
        <v>216</v>
      </c>
      <c r="J147" s="10" t="s">
        <v>94</v>
      </c>
      <c r="K147" s="10" t="s">
        <v>95</v>
      </c>
      <c r="L147" s="10" t="s">
        <v>55</v>
      </c>
      <c r="M147" s="10" t="s">
        <v>74</v>
      </c>
      <c r="N147" s="10" t="s">
        <v>96</v>
      </c>
      <c r="O147" s="10" t="s">
        <v>187</v>
      </c>
      <c r="P147" s="10">
        <v>0</v>
      </c>
      <c r="Q147" s="10">
        <v>0</v>
      </c>
      <c r="R147" s="10">
        <v>0</v>
      </c>
      <c r="S147" s="10">
        <v>0</v>
      </c>
      <c r="T147" s="10">
        <v>0</v>
      </c>
      <c r="U147" s="12">
        <f t="shared" si="4"/>
        <v>0</v>
      </c>
      <c r="V147" s="19" t="s">
        <v>97</v>
      </c>
      <c r="W147" s="11" t="s">
        <v>60</v>
      </c>
      <c r="X147" s="14" t="s">
        <v>61</v>
      </c>
      <c r="Y147" s="10" t="s">
        <v>833</v>
      </c>
      <c r="Z147" s="10" t="s">
        <v>834</v>
      </c>
      <c r="AA147" s="11" t="s">
        <v>835</v>
      </c>
      <c r="AB147" s="10">
        <v>0</v>
      </c>
      <c r="AC147" s="10" t="s">
        <v>87</v>
      </c>
    </row>
    <row r="148" spans="1:29" ht="72" x14ac:dyDescent="0.25">
      <c r="A148" s="15">
        <v>146</v>
      </c>
      <c r="B148" s="15" t="s">
        <v>836</v>
      </c>
      <c r="C148" s="15" t="s">
        <v>829</v>
      </c>
      <c r="D148" s="16" t="s">
        <v>837</v>
      </c>
      <c r="E148" s="15" t="s">
        <v>48</v>
      </c>
      <c r="F148" s="15" t="s">
        <v>90</v>
      </c>
      <c r="G148" s="15" t="s">
        <v>214</v>
      </c>
      <c r="H148" s="16" t="s">
        <v>838</v>
      </c>
      <c r="I148" s="15" t="s">
        <v>216</v>
      </c>
      <c r="J148" s="15" t="s">
        <v>94</v>
      </c>
      <c r="K148" s="15" t="s">
        <v>95</v>
      </c>
      <c r="L148" s="15" t="s">
        <v>55</v>
      </c>
      <c r="M148" s="15" t="s">
        <v>74</v>
      </c>
      <c r="N148" s="15" t="s">
        <v>96</v>
      </c>
      <c r="O148" s="15" t="s">
        <v>76</v>
      </c>
      <c r="P148" s="10">
        <v>0</v>
      </c>
      <c r="Q148" s="10">
        <v>0</v>
      </c>
      <c r="R148" s="10">
        <v>0</v>
      </c>
      <c r="S148" s="10">
        <v>0</v>
      </c>
      <c r="T148" s="10">
        <v>0</v>
      </c>
      <c r="U148" s="12">
        <f t="shared" si="4"/>
        <v>0</v>
      </c>
      <c r="V148" s="19" t="s">
        <v>97</v>
      </c>
      <c r="W148" s="16" t="s">
        <v>60</v>
      </c>
      <c r="X148" s="17" t="s">
        <v>61</v>
      </c>
      <c r="Y148" s="15" t="s">
        <v>77</v>
      </c>
      <c r="Z148" s="15" t="s">
        <v>78</v>
      </c>
      <c r="AA148" s="16" t="s">
        <v>839</v>
      </c>
      <c r="AB148" s="15">
        <v>0</v>
      </c>
      <c r="AC148" s="15" t="s">
        <v>87</v>
      </c>
    </row>
    <row r="149" spans="1:29" ht="72" x14ac:dyDescent="0.25">
      <c r="A149" s="10">
        <v>147</v>
      </c>
      <c r="B149" s="10" t="s">
        <v>840</v>
      </c>
      <c r="C149" s="10" t="s">
        <v>829</v>
      </c>
      <c r="D149" s="11" t="s">
        <v>841</v>
      </c>
      <c r="E149" s="10" t="s">
        <v>48</v>
      </c>
      <c r="F149" s="10" t="s">
        <v>49</v>
      </c>
      <c r="G149" s="10" t="s">
        <v>139</v>
      </c>
      <c r="H149" s="11" t="s">
        <v>842</v>
      </c>
      <c r="I149" s="10" t="s">
        <v>93</v>
      </c>
      <c r="J149" s="10" t="s">
        <v>156</v>
      </c>
      <c r="K149" s="10" t="s">
        <v>118</v>
      </c>
      <c r="L149" s="10" t="s">
        <v>73</v>
      </c>
      <c r="M149" s="10" t="s">
        <v>74</v>
      </c>
      <c r="N149" s="10" t="s">
        <v>96</v>
      </c>
      <c r="O149" s="10" t="s">
        <v>76</v>
      </c>
      <c r="P149" s="10">
        <v>0</v>
      </c>
      <c r="Q149" s="10">
        <v>0</v>
      </c>
      <c r="R149" s="10">
        <v>0</v>
      </c>
      <c r="S149" s="10">
        <v>1</v>
      </c>
      <c r="T149" s="10">
        <v>0</v>
      </c>
      <c r="U149" s="12">
        <f t="shared" si="4"/>
        <v>1</v>
      </c>
      <c r="V149" s="13" t="s">
        <v>59</v>
      </c>
      <c r="W149" s="11" t="s">
        <v>60</v>
      </c>
      <c r="X149" s="14" t="s">
        <v>61</v>
      </c>
      <c r="Y149" s="10" t="s">
        <v>77</v>
      </c>
      <c r="Z149" s="10" t="s">
        <v>78</v>
      </c>
      <c r="AA149" s="11" t="s">
        <v>843</v>
      </c>
      <c r="AB149" s="10">
        <v>0</v>
      </c>
      <c r="AC149" s="10" t="s">
        <v>87</v>
      </c>
    </row>
    <row r="150" spans="1:29" ht="84" x14ac:dyDescent="0.25">
      <c r="A150" s="15">
        <v>148</v>
      </c>
      <c r="B150" s="15" t="s">
        <v>844</v>
      </c>
      <c r="C150" s="15" t="s">
        <v>829</v>
      </c>
      <c r="D150" s="16" t="s">
        <v>845</v>
      </c>
      <c r="E150" s="15" t="s">
        <v>48</v>
      </c>
      <c r="F150" s="15" t="s">
        <v>49</v>
      </c>
      <c r="G150" s="15" t="s">
        <v>846</v>
      </c>
      <c r="H150" s="16" t="s">
        <v>847</v>
      </c>
      <c r="I150" s="15" t="s">
        <v>70</v>
      </c>
      <c r="J150" s="15" t="s">
        <v>71</v>
      </c>
      <c r="K150" s="15" t="s">
        <v>72</v>
      </c>
      <c r="L150" s="15" t="s">
        <v>55</v>
      </c>
      <c r="M150" s="15" t="s">
        <v>74</v>
      </c>
      <c r="N150" s="15" t="s">
        <v>848</v>
      </c>
      <c r="O150" s="15" t="s">
        <v>126</v>
      </c>
      <c r="P150" s="10">
        <v>1</v>
      </c>
      <c r="Q150" s="10">
        <v>0</v>
      </c>
      <c r="R150" s="10">
        <v>1</v>
      </c>
      <c r="S150" s="10">
        <v>0</v>
      </c>
      <c r="T150" s="10">
        <v>1</v>
      </c>
      <c r="U150" s="12">
        <f t="shared" si="4"/>
        <v>3</v>
      </c>
      <c r="V150" s="13" t="s">
        <v>59</v>
      </c>
      <c r="W150" s="16" t="s">
        <v>60</v>
      </c>
      <c r="X150" s="17" t="s">
        <v>61</v>
      </c>
      <c r="Y150" s="15" t="s">
        <v>77</v>
      </c>
      <c r="Z150" s="15" t="s">
        <v>78</v>
      </c>
      <c r="AA150" s="16" t="s">
        <v>849</v>
      </c>
      <c r="AB150" s="15">
        <v>0</v>
      </c>
      <c r="AC150" s="15" t="s">
        <v>65</v>
      </c>
    </row>
    <row r="151" spans="1:29" ht="72" x14ac:dyDescent="0.25">
      <c r="A151" s="10">
        <v>149</v>
      </c>
      <c r="B151" s="10" t="s">
        <v>850</v>
      </c>
      <c r="C151" s="10" t="s">
        <v>829</v>
      </c>
      <c r="D151" s="11" t="s">
        <v>851</v>
      </c>
      <c r="E151" s="20" t="s">
        <v>101</v>
      </c>
      <c r="F151" s="10" t="s">
        <v>49</v>
      </c>
      <c r="G151" s="10" t="s">
        <v>852</v>
      </c>
      <c r="H151" s="11" t="s">
        <v>853</v>
      </c>
      <c r="I151" s="10" t="s">
        <v>70</v>
      </c>
      <c r="J151" s="10" t="s">
        <v>242</v>
      </c>
      <c r="K151" s="10" t="s">
        <v>118</v>
      </c>
      <c r="L151" s="10" t="s">
        <v>55</v>
      </c>
      <c r="M151" s="10" t="s">
        <v>105</v>
      </c>
      <c r="N151" s="10" t="s">
        <v>96</v>
      </c>
      <c r="O151" s="10" t="s">
        <v>187</v>
      </c>
      <c r="P151" s="10">
        <v>1</v>
      </c>
      <c r="Q151" s="10">
        <v>0</v>
      </c>
      <c r="R151" s="10">
        <v>0</v>
      </c>
      <c r="S151" s="10">
        <v>0</v>
      </c>
      <c r="T151" s="10">
        <v>0</v>
      </c>
      <c r="U151" s="12">
        <f t="shared" si="4"/>
        <v>1</v>
      </c>
      <c r="V151" s="13" t="s">
        <v>59</v>
      </c>
      <c r="W151" s="11" t="s">
        <v>60</v>
      </c>
      <c r="X151" s="10" t="s">
        <v>108</v>
      </c>
      <c r="Y151" s="10" t="s">
        <v>77</v>
      </c>
      <c r="Z151" s="10" t="s">
        <v>78</v>
      </c>
      <c r="AA151" s="11" t="s">
        <v>854</v>
      </c>
      <c r="AB151" s="10">
        <v>0</v>
      </c>
      <c r="AC151" s="10" t="s">
        <v>87</v>
      </c>
    </row>
    <row r="152" spans="1:29" ht="72" x14ac:dyDescent="0.25">
      <c r="A152" s="15">
        <v>150</v>
      </c>
      <c r="B152" s="15" t="s">
        <v>855</v>
      </c>
      <c r="C152" s="15" t="s">
        <v>829</v>
      </c>
      <c r="D152" s="16" t="s">
        <v>856</v>
      </c>
      <c r="E152" s="15" t="s">
        <v>48</v>
      </c>
      <c r="F152" s="15" t="s">
        <v>49</v>
      </c>
      <c r="G152" s="15" t="s">
        <v>857</v>
      </c>
      <c r="H152" s="16" t="s">
        <v>858</v>
      </c>
      <c r="I152" s="15" t="s">
        <v>70</v>
      </c>
      <c r="J152" s="15" t="s">
        <v>53</v>
      </c>
      <c r="K152" s="15" t="s">
        <v>72</v>
      </c>
      <c r="L152" s="15" t="s">
        <v>73</v>
      </c>
      <c r="M152" s="15" t="s">
        <v>74</v>
      </c>
      <c r="N152" s="15" t="s">
        <v>96</v>
      </c>
      <c r="O152" s="15" t="s">
        <v>76</v>
      </c>
      <c r="P152" s="10">
        <v>1</v>
      </c>
      <c r="Q152" s="10">
        <v>1</v>
      </c>
      <c r="R152" s="10">
        <v>1</v>
      </c>
      <c r="S152" s="10">
        <v>1</v>
      </c>
      <c r="T152" s="10">
        <v>0</v>
      </c>
      <c r="U152" s="12">
        <f t="shared" si="4"/>
        <v>4</v>
      </c>
      <c r="V152" s="18" t="s">
        <v>86</v>
      </c>
      <c r="W152" s="16" t="s">
        <v>60</v>
      </c>
      <c r="X152" s="17" t="s">
        <v>61</v>
      </c>
      <c r="Y152" s="15" t="s">
        <v>77</v>
      </c>
      <c r="Z152" s="15" t="s">
        <v>859</v>
      </c>
      <c r="AA152" s="16"/>
      <c r="AB152" s="15">
        <v>0</v>
      </c>
      <c r="AC152" s="15" t="s">
        <v>87</v>
      </c>
    </row>
    <row r="153" spans="1:29" ht="72" x14ac:dyDescent="0.25">
      <c r="A153" s="10">
        <v>151</v>
      </c>
      <c r="B153" s="10" t="s">
        <v>860</v>
      </c>
      <c r="C153" s="10" t="s">
        <v>829</v>
      </c>
      <c r="D153" s="11" t="s">
        <v>861</v>
      </c>
      <c r="E153" s="10" t="s">
        <v>48</v>
      </c>
      <c r="F153" s="10" t="s">
        <v>90</v>
      </c>
      <c r="G153" s="10" t="s">
        <v>862</v>
      </c>
      <c r="H153" s="11" t="s">
        <v>863</v>
      </c>
      <c r="I153" s="10" t="s">
        <v>93</v>
      </c>
      <c r="J153" s="10" t="s">
        <v>94</v>
      </c>
      <c r="K153" s="10" t="s">
        <v>95</v>
      </c>
      <c r="L153" s="10" t="s">
        <v>73</v>
      </c>
      <c r="M153" s="10" t="s">
        <v>74</v>
      </c>
      <c r="N153" s="10" t="s">
        <v>96</v>
      </c>
      <c r="O153" s="10" t="s">
        <v>76</v>
      </c>
      <c r="P153" s="10">
        <v>0</v>
      </c>
      <c r="Q153" s="10">
        <v>0</v>
      </c>
      <c r="R153" s="10">
        <v>0</v>
      </c>
      <c r="S153" s="10">
        <v>0</v>
      </c>
      <c r="T153" s="10">
        <v>0</v>
      </c>
      <c r="U153" s="12">
        <f t="shared" si="4"/>
        <v>0</v>
      </c>
      <c r="V153" s="19" t="s">
        <v>97</v>
      </c>
      <c r="W153" s="11" t="s">
        <v>60</v>
      </c>
      <c r="X153" s="10" t="s">
        <v>108</v>
      </c>
      <c r="Y153" s="10" t="s">
        <v>77</v>
      </c>
      <c r="Z153" s="10" t="s">
        <v>78</v>
      </c>
      <c r="AA153" s="11" t="s">
        <v>864</v>
      </c>
      <c r="AB153" s="10">
        <v>0</v>
      </c>
      <c r="AC153" s="10" t="s">
        <v>87</v>
      </c>
    </row>
    <row r="154" spans="1:29" ht="72" x14ac:dyDescent="0.25">
      <c r="A154" s="15">
        <v>152</v>
      </c>
      <c r="B154" s="15" t="s">
        <v>865</v>
      </c>
      <c r="C154" s="15" t="s">
        <v>829</v>
      </c>
      <c r="D154" s="16" t="s">
        <v>648</v>
      </c>
      <c r="E154" s="15" t="s">
        <v>48</v>
      </c>
      <c r="F154" s="15" t="s">
        <v>90</v>
      </c>
      <c r="G154" s="15" t="s">
        <v>866</v>
      </c>
      <c r="H154" s="16" t="s">
        <v>787</v>
      </c>
      <c r="I154" s="15" t="s">
        <v>93</v>
      </c>
      <c r="J154" s="15" t="s">
        <v>94</v>
      </c>
      <c r="K154" s="15" t="s">
        <v>95</v>
      </c>
      <c r="L154" s="15" t="s">
        <v>73</v>
      </c>
      <c r="M154" s="15" t="s">
        <v>74</v>
      </c>
      <c r="N154" s="15" t="s">
        <v>96</v>
      </c>
      <c r="O154" s="15" t="s">
        <v>76</v>
      </c>
      <c r="P154" s="10">
        <v>0</v>
      </c>
      <c r="Q154" s="10">
        <v>0</v>
      </c>
      <c r="R154" s="10">
        <v>0</v>
      </c>
      <c r="S154" s="10">
        <v>0</v>
      </c>
      <c r="T154" s="10">
        <v>0</v>
      </c>
      <c r="U154" s="12">
        <f t="shared" si="4"/>
        <v>0</v>
      </c>
      <c r="V154" s="19" t="s">
        <v>97</v>
      </c>
      <c r="W154" s="16" t="s">
        <v>60</v>
      </c>
      <c r="X154" s="15" t="s">
        <v>108</v>
      </c>
      <c r="Y154" s="15" t="s">
        <v>77</v>
      </c>
      <c r="Z154" s="15" t="s">
        <v>78</v>
      </c>
      <c r="AA154" s="16"/>
      <c r="AB154" s="15">
        <v>0</v>
      </c>
      <c r="AC154" s="15" t="s">
        <v>87</v>
      </c>
    </row>
    <row r="155" spans="1:29" ht="72" x14ac:dyDescent="0.25">
      <c r="A155" s="10">
        <v>153</v>
      </c>
      <c r="B155" s="10" t="s">
        <v>867</v>
      </c>
      <c r="C155" s="10" t="s">
        <v>829</v>
      </c>
      <c r="D155" s="11" t="s">
        <v>868</v>
      </c>
      <c r="E155" s="10" t="s">
        <v>48</v>
      </c>
      <c r="F155" s="10" t="s">
        <v>90</v>
      </c>
      <c r="G155" s="10" t="s">
        <v>869</v>
      </c>
      <c r="H155" s="11" t="s">
        <v>870</v>
      </c>
      <c r="I155" s="10" t="s">
        <v>93</v>
      </c>
      <c r="J155" s="10" t="s">
        <v>94</v>
      </c>
      <c r="K155" s="10" t="s">
        <v>95</v>
      </c>
      <c r="L155" s="10" t="s">
        <v>73</v>
      </c>
      <c r="M155" s="10" t="s">
        <v>74</v>
      </c>
      <c r="N155" s="10" t="s">
        <v>96</v>
      </c>
      <c r="O155" s="10" t="s">
        <v>76</v>
      </c>
      <c r="P155" s="10">
        <v>0</v>
      </c>
      <c r="Q155" s="10">
        <v>0</v>
      </c>
      <c r="R155" s="10">
        <v>0</v>
      </c>
      <c r="S155" s="10">
        <v>0</v>
      </c>
      <c r="T155" s="10">
        <v>0</v>
      </c>
      <c r="U155" s="12">
        <f t="shared" si="4"/>
        <v>0</v>
      </c>
      <c r="V155" s="19" t="s">
        <v>97</v>
      </c>
      <c r="W155" s="11" t="s">
        <v>60</v>
      </c>
      <c r="X155" s="10" t="s">
        <v>108</v>
      </c>
      <c r="Y155" s="10" t="s">
        <v>77</v>
      </c>
      <c r="Z155" s="10" t="s">
        <v>78</v>
      </c>
      <c r="AA155" s="11"/>
      <c r="AB155" s="10">
        <v>0</v>
      </c>
      <c r="AC155" s="10" t="s">
        <v>87</v>
      </c>
    </row>
    <row r="156" spans="1:29" ht="72" x14ac:dyDescent="0.25">
      <c r="A156" s="15">
        <v>154</v>
      </c>
      <c r="B156" s="15" t="s">
        <v>871</v>
      </c>
      <c r="C156" s="15" t="s">
        <v>829</v>
      </c>
      <c r="D156" s="16" t="s">
        <v>872</v>
      </c>
      <c r="E156" s="15" t="s">
        <v>48</v>
      </c>
      <c r="F156" s="15" t="s">
        <v>90</v>
      </c>
      <c r="G156" s="15" t="s">
        <v>135</v>
      </c>
      <c r="H156" s="16" t="s">
        <v>870</v>
      </c>
      <c r="I156" s="15" t="s">
        <v>93</v>
      </c>
      <c r="J156" s="15" t="s">
        <v>94</v>
      </c>
      <c r="K156" s="15" t="s">
        <v>95</v>
      </c>
      <c r="L156" s="15" t="s">
        <v>73</v>
      </c>
      <c r="M156" s="15" t="s">
        <v>74</v>
      </c>
      <c r="N156" s="15" t="s">
        <v>96</v>
      </c>
      <c r="O156" s="15" t="s">
        <v>76</v>
      </c>
      <c r="P156" s="10">
        <v>0</v>
      </c>
      <c r="Q156" s="10">
        <v>0</v>
      </c>
      <c r="R156" s="10">
        <v>0</v>
      </c>
      <c r="S156" s="10">
        <v>0</v>
      </c>
      <c r="T156" s="10">
        <v>0</v>
      </c>
      <c r="U156" s="12">
        <f t="shared" si="4"/>
        <v>0</v>
      </c>
      <c r="V156" s="19" t="s">
        <v>97</v>
      </c>
      <c r="W156" s="16" t="s">
        <v>60</v>
      </c>
      <c r="X156" s="15" t="s">
        <v>108</v>
      </c>
      <c r="Y156" s="15" t="s">
        <v>77</v>
      </c>
      <c r="Z156" s="15" t="s">
        <v>78</v>
      </c>
      <c r="AA156" s="16"/>
      <c r="AB156" s="15">
        <v>0</v>
      </c>
      <c r="AC156" s="15" t="s">
        <v>87</v>
      </c>
    </row>
    <row r="157" spans="1:29" ht="72" x14ac:dyDescent="0.25">
      <c r="A157" s="10">
        <v>155</v>
      </c>
      <c r="B157" s="10" t="s">
        <v>873</v>
      </c>
      <c r="C157" s="10" t="s">
        <v>829</v>
      </c>
      <c r="D157" s="11" t="s">
        <v>874</v>
      </c>
      <c r="E157" s="10" t="s">
        <v>48</v>
      </c>
      <c r="F157" s="10" t="s">
        <v>559</v>
      </c>
      <c r="G157" s="10" t="s">
        <v>875</v>
      </c>
      <c r="H157" s="11" t="s">
        <v>876</v>
      </c>
      <c r="I157" s="10" t="s">
        <v>104</v>
      </c>
      <c r="J157" s="10" t="s">
        <v>125</v>
      </c>
      <c r="K157" s="10" t="s">
        <v>95</v>
      </c>
      <c r="L157" s="10" t="s">
        <v>73</v>
      </c>
      <c r="M157" s="10" t="s">
        <v>74</v>
      </c>
      <c r="N157" s="10" t="s">
        <v>96</v>
      </c>
      <c r="O157" s="10" t="s">
        <v>76</v>
      </c>
      <c r="P157" s="10">
        <v>0</v>
      </c>
      <c r="Q157" s="10">
        <v>0</v>
      </c>
      <c r="R157" s="10">
        <v>0</v>
      </c>
      <c r="S157" s="10">
        <v>0</v>
      </c>
      <c r="T157" s="10">
        <v>0</v>
      </c>
      <c r="U157" s="12">
        <f t="shared" si="4"/>
        <v>0</v>
      </c>
      <c r="V157" s="19" t="s">
        <v>97</v>
      </c>
      <c r="W157" s="11" t="s">
        <v>60</v>
      </c>
      <c r="X157" s="10" t="s">
        <v>108</v>
      </c>
      <c r="Y157" s="10" t="s">
        <v>77</v>
      </c>
      <c r="Z157" s="10" t="s">
        <v>78</v>
      </c>
      <c r="AA157" s="11"/>
      <c r="AB157" s="10">
        <v>0</v>
      </c>
      <c r="AC157" s="10" t="s">
        <v>87</v>
      </c>
    </row>
    <row r="158" spans="1:29" ht="72" x14ac:dyDescent="0.25">
      <c r="A158" s="15">
        <v>156</v>
      </c>
      <c r="B158" s="15" t="s">
        <v>877</v>
      </c>
      <c r="C158" s="15" t="s">
        <v>829</v>
      </c>
      <c r="D158" s="16" t="s">
        <v>874</v>
      </c>
      <c r="E158" s="15" t="s">
        <v>48</v>
      </c>
      <c r="F158" s="15" t="s">
        <v>90</v>
      </c>
      <c r="G158" s="15" t="s">
        <v>91</v>
      </c>
      <c r="H158" s="16" t="s">
        <v>870</v>
      </c>
      <c r="I158" s="15" t="s">
        <v>93</v>
      </c>
      <c r="J158" s="15" t="s">
        <v>94</v>
      </c>
      <c r="K158" s="15" t="s">
        <v>95</v>
      </c>
      <c r="L158" s="15" t="s">
        <v>73</v>
      </c>
      <c r="M158" s="15" t="s">
        <v>74</v>
      </c>
      <c r="N158" s="15" t="s">
        <v>96</v>
      </c>
      <c r="O158" s="15" t="s">
        <v>76</v>
      </c>
      <c r="P158" s="10">
        <v>0</v>
      </c>
      <c r="Q158" s="10">
        <v>0</v>
      </c>
      <c r="R158" s="10">
        <v>0</v>
      </c>
      <c r="S158" s="10">
        <v>0</v>
      </c>
      <c r="T158" s="10">
        <v>0</v>
      </c>
      <c r="U158" s="12">
        <f t="shared" si="4"/>
        <v>0</v>
      </c>
      <c r="V158" s="19" t="s">
        <v>97</v>
      </c>
      <c r="W158" s="16" t="s">
        <v>60</v>
      </c>
      <c r="X158" s="15" t="s">
        <v>108</v>
      </c>
      <c r="Y158" s="15" t="s">
        <v>77</v>
      </c>
      <c r="Z158" s="15" t="s">
        <v>78</v>
      </c>
      <c r="AA158" s="16"/>
      <c r="AB158" s="15">
        <v>0</v>
      </c>
      <c r="AC158" s="15" t="s">
        <v>87</v>
      </c>
    </row>
    <row r="159" spans="1:29" ht="72" x14ac:dyDescent="0.25">
      <c r="A159" s="10">
        <v>157</v>
      </c>
      <c r="B159" s="10" t="s">
        <v>878</v>
      </c>
      <c r="C159" s="10" t="s">
        <v>829</v>
      </c>
      <c r="D159" s="11" t="s">
        <v>879</v>
      </c>
      <c r="E159" s="10" t="s">
        <v>48</v>
      </c>
      <c r="F159" s="10" t="s">
        <v>90</v>
      </c>
      <c r="G159" s="10" t="s">
        <v>91</v>
      </c>
      <c r="H159" s="11" t="s">
        <v>870</v>
      </c>
      <c r="I159" s="10" t="s">
        <v>93</v>
      </c>
      <c r="J159" s="10" t="s">
        <v>94</v>
      </c>
      <c r="K159" s="10" t="s">
        <v>95</v>
      </c>
      <c r="L159" s="10" t="s">
        <v>73</v>
      </c>
      <c r="M159" s="10" t="s">
        <v>74</v>
      </c>
      <c r="N159" s="10" t="s">
        <v>96</v>
      </c>
      <c r="O159" s="10" t="s">
        <v>76</v>
      </c>
      <c r="P159" s="10">
        <v>0</v>
      </c>
      <c r="Q159" s="10">
        <v>0</v>
      </c>
      <c r="R159" s="10">
        <v>0</v>
      </c>
      <c r="S159" s="10">
        <v>0</v>
      </c>
      <c r="T159" s="10">
        <v>0</v>
      </c>
      <c r="U159" s="12">
        <f t="shared" si="4"/>
        <v>0</v>
      </c>
      <c r="V159" s="19" t="s">
        <v>97</v>
      </c>
      <c r="W159" s="11" t="s">
        <v>60</v>
      </c>
      <c r="X159" s="10" t="s">
        <v>108</v>
      </c>
      <c r="Y159" s="10" t="s">
        <v>77</v>
      </c>
      <c r="Z159" s="10" t="s">
        <v>78</v>
      </c>
      <c r="AA159" s="11"/>
      <c r="AB159" s="10">
        <v>0</v>
      </c>
      <c r="AC159" s="10" t="s">
        <v>87</v>
      </c>
    </row>
    <row r="160" spans="1:29" ht="72" x14ac:dyDescent="0.25">
      <c r="A160" s="15">
        <v>158</v>
      </c>
      <c r="B160" s="15" t="s">
        <v>880</v>
      </c>
      <c r="C160" s="15" t="s">
        <v>829</v>
      </c>
      <c r="D160" s="16" t="s">
        <v>653</v>
      </c>
      <c r="E160" s="15" t="s">
        <v>48</v>
      </c>
      <c r="F160" s="15" t="s">
        <v>90</v>
      </c>
      <c r="G160" s="15" t="s">
        <v>881</v>
      </c>
      <c r="H160" s="16" t="s">
        <v>870</v>
      </c>
      <c r="I160" s="15" t="s">
        <v>93</v>
      </c>
      <c r="J160" s="15" t="s">
        <v>94</v>
      </c>
      <c r="K160" s="15" t="s">
        <v>95</v>
      </c>
      <c r="L160" s="15" t="s">
        <v>73</v>
      </c>
      <c r="M160" s="15" t="s">
        <v>74</v>
      </c>
      <c r="N160" s="15" t="s">
        <v>96</v>
      </c>
      <c r="O160" s="15" t="s">
        <v>76</v>
      </c>
      <c r="P160" s="10">
        <v>0</v>
      </c>
      <c r="Q160" s="10">
        <v>0</v>
      </c>
      <c r="R160" s="10">
        <v>0</v>
      </c>
      <c r="S160" s="10">
        <v>0</v>
      </c>
      <c r="T160" s="10">
        <v>0</v>
      </c>
      <c r="U160" s="12">
        <f t="shared" si="4"/>
        <v>0</v>
      </c>
      <c r="V160" s="19" t="s">
        <v>97</v>
      </c>
      <c r="W160" s="16" t="s">
        <v>60</v>
      </c>
      <c r="X160" s="15" t="s">
        <v>108</v>
      </c>
      <c r="Y160" s="15" t="s">
        <v>77</v>
      </c>
      <c r="Z160" s="15" t="s">
        <v>78</v>
      </c>
      <c r="AA160" s="16"/>
      <c r="AB160" s="15">
        <v>0</v>
      </c>
      <c r="AC160" s="15" t="s">
        <v>87</v>
      </c>
    </row>
    <row r="161" spans="1:29" ht="72" x14ac:dyDescent="0.25">
      <c r="A161" s="10">
        <v>159</v>
      </c>
      <c r="B161" s="10" t="s">
        <v>882</v>
      </c>
      <c r="C161" s="10" t="s">
        <v>829</v>
      </c>
      <c r="D161" s="11" t="s">
        <v>883</v>
      </c>
      <c r="E161" s="10" t="s">
        <v>48</v>
      </c>
      <c r="F161" s="10" t="s">
        <v>90</v>
      </c>
      <c r="G161" s="10" t="s">
        <v>881</v>
      </c>
      <c r="H161" s="11" t="s">
        <v>870</v>
      </c>
      <c r="I161" s="10" t="s">
        <v>93</v>
      </c>
      <c r="J161" s="10" t="s">
        <v>94</v>
      </c>
      <c r="K161" s="10" t="s">
        <v>95</v>
      </c>
      <c r="L161" s="10" t="s">
        <v>73</v>
      </c>
      <c r="M161" s="10" t="s">
        <v>74</v>
      </c>
      <c r="N161" s="10" t="s">
        <v>96</v>
      </c>
      <c r="O161" s="10" t="s">
        <v>76</v>
      </c>
      <c r="P161" s="10">
        <v>0</v>
      </c>
      <c r="Q161" s="10">
        <v>0</v>
      </c>
      <c r="R161" s="10">
        <v>0</v>
      </c>
      <c r="S161" s="10">
        <v>0</v>
      </c>
      <c r="T161" s="10">
        <v>0</v>
      </c>
      <c r="U161" s="12">
        <f t="shared" si="4"/>
        <v>0</v>
      </c>
      <c r="V161" s="19" t="s">
        <v>97</v>
      </c>
      <c r="W161" s="11" t="s">
        <v>60</v>
      </c>
      <c r="X161" s="10" t="s">
        <v>108</v>
      </c>
      <c r="Y161" s="10" t="s">
        <v>77</v>
      </c>
      <c r="Z161" s="10" t="s">
        <v>78</v>
      </c>
      <c r="AA161" s="11"/>
      <c r="AB161" s="10">
        <v>0</v>
      </c>
      <c r="AC161" s="10" t="s">
        <v>87</v>
      </c>
    </row>
    <row r="162" spans="1:29" ht="72" x14ac:dyDescent="0.25">
      <c r="A162" s="15">
        <v>160</v>
      </c>
      <c r="B162" s="15" t="s">
        <v>884</v>
      </c>
      <c r="C162" s="15" t="s">
        <v>829</v>
      </c>
      <c r="D162" s="16" t="s">
        <v>885</v>
      </c>
      <c r="E162" s="15" t="s">
        <v>48</v>
      </c>
      <c r="F162" s="15" t="s">
        <v>90</v>
      </c>
      <c r="G162" s="15" t="s">
        <v>881</v>
      </c>
      <c r="H162" s="16" t="s">
        <v>870</v>
      </c>
      <c r="I162" s="15" t="s">
        <v>93</v>
      </c>
      <c r="J162" s="15" t="s">
        <v>94</v>
      </c>
      <c r="K162" s="15" t="s">
        <v>95</v>
      </c>
      <c r="L162" s="15" t="s">
        <v>73</v>
      </c>
      <c r="M162" s="15" t="s">
        <v>74</v>
      </c>
      <c r="N162" s="15" t="s">
        <v>96</v>
      </c>
      <c r="O162" s="15" t="s">
        <v>76</v>
      </c>
      <c r="P162" s="10">
        <v>0</v>
      </c>
      <c r="Q162" s="10">
        <v>0</v>
      </c>
      <c r="R162" s="10">
        <v>0</v>
      </c>
      <c r="S162" s="10">
        <v>0</v>
      </c>
      <c r="T162" s="10">
        <v>0</v>
      </c>
      <c r="U162" s="12">
        <f t="shared" si="4"/>
        <v>0</v>
      </c>
      <c r="V162" s="19" t="s">
        <v>97</v>
      </c>
      <c r="W162" s="16" t="s">
        <v>60</v>
      </c>
      <c r="X162" s="15" t="s">
        <v>108</v>
      </c>
      <c r="Y162" s="15" t="s">
        <v>77</v>
      </c>
      <c r="Z162" s="15" t="s">
        <v>78</v>
      </c>
      <c r="AA162" s="16"/>
      <c r="AB162" s="15">
        <v>0</v>
      </c>
      <c r="AC162" s="15" t="s">
        <v>87</v>
      </c>
    </row>
    <row r="163" spans="1:29" ht="72" x14ac:dyDescent="0.25">
      <c r="A163" s="10">
        <v>161</v>
      </c>
      <c r="B163" s="10" t="s">
        <v>886</v>
      </c>
      <c r="C163" s="10" t="s">
        <v>829</v>
      </c>
      <c r="D163" s="11" t="s">
        <v>653</v>
      </c>
      <c r="E163" s="10" t="s">
        <v>48</v>
      </c>
      <c r="F163" s="10" t="s">
        <v>90</v>
      </c>
      <c r="G163" s="10" t="s">
        <v>881</v>
      </c>
      <c r="H163" s="11" t="s">
        <v>870</v>
      </c>
      <c r="I163" s="10" t="s">
        <v>93</v>
      </c>
      <c r="J163" s="10" t="s">
        <v>94</v>
      </c>
      <c r="K163" s="10" t="s">
        <v>95</v>
      </c>
      <c r="L163" s="10" t="s">
        <v>73</v>
      </c>
      <c r="M163" s="10" t="s">
        <v>74</v>
      </c>
      <c r="N163" s="10" t="s">
        <v>96</v>
      </c>
      <c r="O163" s="10" t="s">
        <v>76</v>
      </c>
      <c r="P163" s="10">
        <v>0</v>
      </c>
      <c r="Q163" s="10">
        <v>0</v>
      </c>
      <c r="R163" s="10">
        <v>0</v>
      </c>
      <c r="S163" s="10">
        <v>0</v>
      </c>
      <c r="T163" s="10">
        <v>0</v>
      </c>
      <c r="U163" s="12">
        <f t="shared" ref="U163:U194" si="5">SUM(P163:T163)</f>
        <v>0</v>
      </c>
      <c r="V163" s="19" t="s">
        <v>97</v>
      </c>
      <c r="W163" s="11" t="s">
        <v>60</v>
      </c>
      <c r="X163" s="10" t="s">
        <v>108</v>
      </c>
      <c r="Y163" s="10" t="s">
        <v>77</v>
      </c>
      <c r="Z163" s="10" t="s">
        <v>78</v>
      </c>
      <c r="AA163" s="11"/>
      <c r="AB163" s="10">
        <v>0</v>
      </c>
      <c r="AC163" s="10" t="s">
        <v>87</v>
      </c>
    </row>
    <row r="164" spans="1:29" ht="72" x14ac:dyDescent="0.25">
      <c r="A164" s="15">
        <v>162</v>
      </c>
      <c r="B164" s="15" t="s">
        <v>887</v>
      </c>
      <c r="C164" s="15" t="s">
        <v>888</v>
      </c>
      <c r="D164" s="16" t="s">
        <v>889</v>
      </c>
      <c r="E164" s="15" t="s">
        <v>48</v>
      </c>
      <c r="F164" s="15" t="s">
        <v>49</v>
      </c>
      <c r="G164" s="15" t="s">
        <v>782</v>
      </c>
      <c r="H164" s="16" t="s">
        <v>890</v>
      </c>
      <c r="I164" s="15" t="s">
        <v>93</v>
      </c>
      <c r="J164" s="15" t="s">
        <v>156</v>
      </c>
      <c r="K164" s="15" t="s">
        <v>118</v>
      </c>
      <c r="L164" s="15" t="s">
        <v>73</v>
      </c>
      <c r="M164" s="15" t="s">
        <v>74</v>
      </c>
      <c r="N164" s="15" t="s">
        <v>891</v>
      </c>
      <c r="O164" s="15" t="s">
        <v>76</v>
      </c>
      <c r="P164" s="10">
        <v>0</v>
      </c>
      <c r="Q164" s="10">
        <v>0</v>
      </c>
      <c r="R164" s="10">
        <v>0</v>
      </c>
      <c r="S164" s="10">
        <v>1</v>
      </c>
      <c r="T164" s="10">
        <v>1</v>
      </c>
      <c r="U164" s="12">
        <f t="shared" si="5"/>
        <v>2</v>
      </c>
      <c r="V164" s="13" t="s">
        <v>59</v>
      </c>
      <c r="W164" s="16" t="s">
        <v>60</v>
      </c>
      <c r="X164" s="17" t="s">
        <v>61</v>
      </c>
      <c r="Y164" s="15" t="s">
        <v>77</v>
      </c>
      <c r="Z164" s="15" t="s">
        <v>78</v>
      </c>
      <c r="AA164" s="16" t="s">
        <v>892</v>
      </c>
      <c r="AB164" s="15">
        <v>0</v>
      </c>
      <c r="AC164" s="15" t="s">
        <v>65</v>
      </c>
    </row>
    <row r="165" spans="1:29" ht="72" x14ac:dyDescent="0.25">
      <c r="A165" s="10">
        <v>163</v>
      </c>
      <c r="B165" s="10" t="s">
        <v>893</v>
      </c>
      <c r="C165" s="10" t="s">
        <v>888</v>
      </c>
      <c r="D165" s="11" t="s">
        <v>894</v>
      </c>
      <c r="E165" s="10" t="s">
        <v>48</v>
      </c>
      <c r="F165" s="10" t="s">
        <v>49</v>
      </c>
      <c r="G165" s="10" t="s">
        <v>895</v>
      </c>
      <c r="H165" s="11" t="s">
        <v>896</v>
      </c>
      <c r="I165" s="10" t="s">
        <v>70</v>
      </c>
      <c r="J165" s="10" t="s">
        <v>53</v>
      </c>
      <c r="K165" s="10" t="s">
        <v>72</v>
      </c>
      <c r="L165" s="10" t="s">
        <v>73</v>
      </c>
      <c r="M165" s="10" t="s">
        <v>74</v>
      </c>
      <c r="N165" s="10" t="s">
        <v>96</v>
      </c>
      <c r="O165" s="10" t="s">
        <v>76</v>
      </c>
      <c r="P165" s="10">
        <v>1</v>
      </c>
      <c r="Q165" s="10">
        <v>1</v>
      </c>
      <c r="R165" s="10">
        <v>1</v>
      </c>
      <c r="S165" s="10">
        <v>1</v>
      </c>
      <c r="T165" s="10">
        <v>0</v>
      </c>
      <c r="U165" s="12">
        <f t="shared" si="5"/>
        <v>4</v>
      </c>
      <c r="V165" s="18" t="s">
        <v>86</v>
      </c>
      <c r="W165" s="11" t="s">
        <v>60</v>
      </c>
      <c r="X165" s="14" t="s">
        <v>61</v>
      </c>
      <c r="Y165" s="10" t="s">
        <v>77</v>
      </c>
      <c r="Z165" s="10" t="s">
        <v>897</v>
      </c>
      <c r="AA165" s="11"/>
      <c r="AB165" s="10">
        <v>0</v>
      </c>
      <c r="AC165" s="10" t="s">
        <v>87</v>
      </c>
    </row>
    <row r="166" spans="1:29" ht="72" x14ac:dyDescent="0.25">
      <c r="A166" s="15">
        <v>164</v>
      </c>
      <c r="B166" s="15" t="s">
        <v>898</v>
      </c>
      <c r="C166" s="15" t="s">
        <v>888</v>
      </c>
      <c r="D166" s="16" t="s">
        <v>879</v>
      </c>
      <c r="E166" s="15" t="s">
        <v>48</v>
      </c>
      <c r="F166" s="15" t="s">
        <v>49</v>
      </c>
      <c r="G166" s="15" t="s">
        <v>139</v>
      </c>
      <c r="H166" s="16" t="s">
        <v>899</v>
      </c>
      <c r="I166" s="15" t="s">
        <v>70</v>
      </c>
      <c r="J166" s="15" t="s">
        <v>71</v>
      </c>
      <c r="K166" s="15" t="s">
        <v>118</v>
      </c>
      <c r="L166" s="15" t="s">
        <v>73</v>
      </c>
      <c r="M166" s="15" t="s">
        <v>74</v>
      </c>
      <c r="N166" s="15" t="s">
        <v>96</v>
      </c>
      <c r="O166" s="15" t="s">
        <v>76</v>
      </c>
      <c r="P166" s="10">
        <v>1</v>
      </c>
      <c r="Q166" s="10">
        <v>0</v>
      </c>
      <c r="R166" s="10">
        <v>0</v>
      </c>
      <c r="S166" s="10">
        <v>1</v>
      </c>
      <c r="T166" s="10">
        <v>0</v>
      </c>
      <c r="U166" s="12">
        <f t="shared" si="5"/>
        <v>2</v>
      </c>
      <c r="V166" s="13" t="s">
        <v>59</v>
      </c>
      <c r="W166" s="16" t="s">
        <v>60</v>
      </c>
      <c r="X166" s="15" t="s">
        <v>108</v>
      </c>
      <c r="Y166" s="15" t="s">
        <v>77</v>
      </c>
      <c r="Z166" s="15" t="s">
        <v>78</v>
      </c>
      <c r="AA166" s="16" t="s">
        <v>900</v>
      </c>
      <c r="AB166" s="15">
        <v>0</v>
      </c>
      <c r="AC166" s="15" t="s">
        <v>87</v>
      </c>
    </row>
    <row r="167" spans="1:29" ht="72" x14ac:dyDescent="0.25">
      <c r="A167" s="10">
        <v>165</v>
      </c>
      <c r="B167" s="10" t="s">
        <v>901</v>
      </c>
      <c r="C167" s="10" t="s">
        <v>888</v>
      </c>
      <c r="D167" s="11" t="s">
        <v>902</v>
      </c>
      <c r="E167" s="10" t="s">
        <v>48</v>
      </c>
      <c r="F167" s="10" t="s">
        <v>49</v>
      </c>
      <c r="G167" s="10" t="s">
        <v>903</v>
      </c>
      <c r="H167" s="11" t="s">
        <v>904</v>
      </c>
      <c r="I167" s="10" t="s">
        <v>70</v>
      </c>
      <c r="J167" s="10" t="s">
        <v>71</v>
      </c>
      <c r="K167" s="10" t="s">
        <v>118</v>
      </c>
      <c r="L167" s="10" t="s">
        <v>73</v>
      </c>
      <c r="M167" s="10" t="s">
        <v>74</v>
      </c>
      <c r="N167" s="10" t="s">
        <v>96</v>
      </c>
      <c r="O167" s="10" t="s">
        <v>76</v>
      </c>
      <c r="P167" s="10">
        <v>1</v>
      </c>
      <c r="Q167" s="10">
        <v>0</v>
      </c>
      <c r="R167" s="10">
        <v>0</v>
      </c>
      <c r="S167" s="10">
        <v>1</v>
      </c>
      <c r="T167" s="10">
        <v>0</v>
      </c>
      <c r="U167" s="12">
        <f t="shared" si="5"/>
        <v>2</v>
      </c>
      <c r="V167" s="13" t="s">
        <v>59</v>
      </c>
      <c r="W167" s="11" t="s">
        <v>60</v>
      </c>
      <c r="X167" s="10" t="s">
        <v>108</v>
      </c>
      <c r="Y167" s="10" t="s">
        <v>77</v>
      </c>
      <c r="Z167" s="10" t="s">
        <v>78</v>
      </c>
      <c r="AA167" s="11" t="s">
        <v>905</v>
      </c>
      <c r="AB167" s="10">
        <v>0</v>
      </c>
      <c r="AC167" s="10" t="s">
        <v>87</v>
      </c>
    </row>
    <row r="168" spans="1:29" ht="72" x14ac:dyDescent="0.25">
      <c r="A168" s="15">
        <v>166</v>
      </c>
      <c r="B168" s="15" t="s">
        <v>906</v>
      </c>
      <c r="C168" s="15" t="s">
        <v>888</v>
      </c>
      <c r="D168" s="16" t="s">
        <v>907</v>
      </c>
      <c r="E168" s="15" t="s">
        <v>48</v>
      </c>
      <c r="F168" s="15" t="s">
        <v>49</v>
      </c>
      <c r="G168" s="15" t="s">
        <v>908</v>
      </c>
      <c r="H168" s="16" t="s">
        <v>909</v>
      </c>
      <c r="I168" s="15" t="s">
        <v>93</v>
      </c>
      <c r="J168" s="15" t="s">
        <v>156</v>
      </c>
      <c r="K168" s="15" t="s">
        <v>118</v>
      </c>
      <c r="L168" s="15" t="s">
        <v>73</v>
      </c>
      <c r="M168" s="15" t="s">
        <v>74</v>
      </c>
      <c r="N168" s="15" t="s">
        <v>119</v>
      </c>
      <c r="O168" s="15" t="s">
        <v>76</v>
      </c>
      <c r="P168" s="10">
        <v>0</v>
      </c>
      <c r="Q168" s="10">
        <v>0</v>
      </c>
      <c r="R168" s="10">
        <v>0</v>
      </c>
      <c r="S168" s="10">
        <v>1</v>
      </c>
      <c r="T168" s="10">
        <v>0</v>
      </c>
      <c r="U168" s="12">
        <f t="shared" si="5"/>
        <v>1</v>
      </c>
      <c r="V168" s="13" t="s">
        <v>59</v>
      </c>
      <c r="W168" s="16" t="s">
        <v>60</v>
      </c>
      <c r="X168" s="17" t="s">
        <v>61</v>
      </c>
      <c r="Y168" s="15" t="s">
        <v>77</v>
      </c>
      <c r="Z168" s="15" t="s">
        <v>78</v>
      </c>
      <c r="AA168" s="16" t="s">
        <v>910</v>
      </c>
      <c r="AB168" s="15">
        <v>1</v>
      </c>
      <c r="AC168" s="15" t="s">
        <v>431</v>
      </c>
    </row>
    <row r="169" spans="1:29" ht="72" x14ac:dyDescent="0.25">
      <c r="A169" s="10">
        <v>167</v>
      </c>
      <c r="B169" s="10" t="s">
        <v>911</v>
      </c>
      <c r="C169" s="10" t="s">
        <v>888</v>
      </c>
      <c r="D169" s="11" t="s">
        <v>912</v>
      </c>
      <c r="E169" s="10" t="s">
        <v>48</v>
      </c>
      <c r="F169" s="10" t="s">
        <v>49</v>
      </c>
      <c r="G169" s="10" t="s">
        <v>135</v>
      </c>
      <c r="H169" s="11" t="s">
        <v>913</v>
      </c>
      <c r="I169" s="10" t="s">
        <v>93</v>
      </c>
      <c r="J169" s="10" t="s">
        <v>156</v>
      </c>
      <c r="K169" s="10" t="s">
        <v>118</v>
      </c>
      <c r="L169" s="10" t="s">
        <v>73</v>
      </c>
      <c r="M169" s="10" t="s">
        <v>74</v>
      </c>
      <c r="N169" s="10" t="s">
        <v>96</v>
      </c>
      <c r="O169" s="10" t="s">
        <v>76</v>
      </c>
      <c r="P169" s="10">
        <v>0</v>
      </c>
      <c r="Q169" s="10">
        <v>0</v>
      </c>
      <c r="R169" s="10">
        <v>0</v>
      </c>
      <c r="S169" s="10">
        <v>1</v>
      </c>
      <c r="T169" s="10">
        <v>0</v>
      </c>
      <c r="U169" s="12">
        <f t="shared" si="5"/>
        <v>1</v>
      </c>
      <c r="V169" s="13" t="s">
        <v>59</v>
      </c>
      <c r="W169" s="11" t="s">
        <v>60</v>
      </c>
      <c r="X169" s="10" t="s">
        <v>108</v>
      </c>
      <c r="Y169" s="10" t="s">
        <v>77</v>
      </c>
      <c r="Z169" s="10" t="s">
        <v>78</v>
      </c>
      <c r="AA169" s="11" t="s">
        <v>905</v>
      </c>
      <c r="AB169" s="10">
        <v>0</v>
      </c>
      <c r="AC169" s="10" t="s">
        <v>87</v>
      </c>
    </row>
    <row r="170" spans="1:29" ht="120" x14ac:dyDescent="0.25">
      <c r="A170" s="15">
        <v>168</v>
      </c>
      <c r="B170" s="15" t="s">
        <v>914</v>
      </c>
      <c r="C170" s="15" t="s">
        <v>915</v>
      </c>
      <c r="D170" s="16" t="s">
        <v>916</v>
      </c>
      <c r="E170" s="15" t="s">
        <v>48</v>
      </c>
      <c r="F170" s="15" t="s">
        <v>49</v>
      </c>
      <c r="G170" s="15" t="s">
        <v>917</v>
      </c>
      <c r="H170" s="16" t="s">
        <v>918</v>
      </c>
      <c r="I170" s="15" t="s">
        <v>70</v>
      </c>
      <c r="J170" s="15" t="s">
        <v>71</v>
      </c>
      <c r="K170" s="15" t="s">
        <v>95</v>
      </c>
      <c r="L170" s="15" t="s">
        <v>73</v>
      </c>
      <c r="M170" s="15" t="s">
        <v>74</v>
      </c>
      <c r="N170" s="15" t="s">
        <v>919</v>
      </c>
      <c r="O170" s="15" t="s">
        <v>76</v>
      </c>
      <c r="P170" s="10">
        <v>1</v>
      </c>
      <c r="Q170" s="10">
        <v>0</v>
      </c>
      <c r="R170" s="10">
        <v>0</v>
      </c>
      <c r="S170" s="10">
        <v>1</v>
      </c>
      <c r="T170" s="10">
        <v>0</v>
      </c>
      <c r="U170" s="12">
        <f t="shared" si="5"/>
        <v>2</v>
      </c>
      <c r="V170" s="18" t="s">
        <v>86</v>
      </c>
      <c r="W170" s="16" t="s">
        <v>60</v>
      </c>
      <c r="X170" s="17" t="s">
        <v>61</v>
      </c>
      <c r="Y170" s="15" t="s">
        <v>77</v>
      </c>
      <c r="Z170" s="15" t="s">
        <v>920</v>
      </c>
      <c r="AA170" s="16" t="s">
        <v>921</v>
      </c>
      <c r="AB170" s="15">
        <v>1</v>
      </c>
      <c r="AC170" s="15" t="s">
        <v>431</v>
      </c>
    </row>
    <row r="171" spans="1:29" ht="72" x14ac:dyDescent="0.25">
      <c r="A171" s="10">
        <v>169</v>
      </c>
      <c r="B171" s="10" t="s">
        <v>922</v>
      </c>
      <c r="C171" s="10" t="s">
        <v>915</v>
      </c>
      <c r="D171" s="11" t="s">
        <v>923</v>
      </c>
      <c r="E171" s="10" t="s">
        <v>48</v>
      </c>
      <c r="F171" s="10" t="s">
        <v>924</v>
      </c>
      <c r="G171" s="10" t="s">
        <v>925</v>
      </c>
      <c r="H171" s="11" t="s">
        <v>926</v>
      </c>
      <c r="I171" s="10" t="s">
        <v>391</v>
      </c>
      <c r="J171" s="10" t="s">
        <v>156</v>
      </c>
      <c r="K171" s="10" t="s">
        <v>95</v>
      </c>
      <c r="L171" s="10" t="s">
        <v>73</v>
      </c>
      <c r="M171" s="10" t="s">
        <v>74</v>
      </c>
      <c r="N171" s="10" t="s">
        <v>96</v>
      </c>
      <c r="O171" s="10" t="s">
        <v>76</v>
      </c>
      <c r="P171" s="10">
        <v>0</v>
      </c>
      <c r="Q171" s="10">
        <v>0</v>
      </c>
      <c r="R171" s="10">
        <v>0</v>
      </c>
      <c r="S171" s="10">
        <v>1</v>
      </c>
      <c r="T171" s="10">
        <v>0</v>
      </c>
      <c r="U171" s="12">
        <f t="shared" si="5"/>
        <v>1</v>
      </c>
      <c r="V171" s="19" t="s">
        <v>97</v>
      </c>
      <c r="W171" s="11" t="s">
        <v>60</v>
      </c>
      <c r="X171" s="14" t="s">
        <v>61</v>
      </c>
      <c r="Y171" s="10" t="s">
        <v>77</v>
      </c>
      <c r="Z171" s="10" t="s">
        <v>78</v>
      </c>
      <c r="AA171" s="11" t="s">
        <v>927</v>
      </c>
      <c r="AB171" s="10">
        <v>0</v>
      </c>
      <c r="AC171" s="10" t="s">
        <v>87</v>
      </c>
    </row>
    <row r="172" spans="1:29" ht="84" x14ac:dyDescent="0.25">
      <c r="A172" s="15">
        <v>170</v>
      </c>
      <c r="B172" s="15" t="s">
        <v>928</v>
      </c>
      <c r="C172" s="15" t="s">
        <v>915</v>
      </c>
      <c r="D172" s="16" t="s">
        <v>929</v>
      </c>
      <c r="E172" s="15" t="s">
        <v>48</v>
      </c>
      <c r="F172" s="15" t="s">
        <v>49</v>
      </c>
      <c r="G172" s="15" t="s">
        <v>930</v>
      </c>
      <c r="H172" s="16" t="s">
        <v>931</v>
      </c>
      <c r="I172" s="15" t="s">
        <v>70</v>
      </c>
      <c r="J172" s="15" t="s">
        <v>156</v>
      </c>
      <c r="K172" s="15" t="s">
        <v>118</v>
      </c>
      <c r="L172" s="15" t="s">
        <v>73</v>
      </c>
      <c r="M172" s="15" t="s">
        <v>74</v>
      </c>
      <c r="N172" s="15" t="s">
        <v>932</v>
      </c>
      <c r="O172" s="15" t="s">
        <v>76</v>
      </c>
      <c r="P172" s="10">
        <v>1</v>
      </c>
      <c r="Q172" s="10">
        <v>0</v>
      </c>
      <c r="R172" s="10">
        <v>0</v>
      </c>
      <c r="S172" s="10">
        <v>1</v>
      </c>
      <c r="T172" s="10">
        <v>1</v>
      </c>
      <c r="U172" s="12">
        <f t="shared" si="5"/>
        <v>3</v>
      </c>
      <c r="V172" s="13" t="s">
        <v>59</v>
      </c>
      <c r="W172" s="16" t="s">
        <v>60</v>
      </c>
      <c r="X172" s="17" t="s">
        <v>61</v>
      </c>
      <c r="Y172" s="15" t="s">
        <v>77</v>
      </c>
      <c r="Z172" s="15" t="s">
        <v>78</v>
      </c>
      <c r="AA172" s="16" t="s">
        <v>933</v>
      </c>
      <c r="AB172" s="15">
        <v>0</v>
      </c>
      <c r="AC172" s="15" t="s">
        <v>65</v>
      </c>
    </row>
    <row r="173" spans="1:29" ht="132" x14ac:dyDescent="0.25">
      <c r="A173" s="10">
        <v>171</v>
      </c>
      <c r="B173" s="10" t="s">
        <v>934</v>
      </c>
      <c r="C173" s="10" t="s">
        <v>915</v>
      </c>
      <c r="D173" s="11" t="s">
        <v>737</v>
      </c>
      <c r="E173" s="10" t="s">
        <v>48</v>
      </c>
      <c r="F173" s="10" t="s">
        <v>49</v>
      </c>
      <c r="G173" s="10" t="s">
        <v>139</v>
      </c>
      <c r="H173" s="11" t="s">
        <v>935</v>
      </c>
      <c r="I173" s="10" t="s">
        <v>70</v>
      </c>
      <c r="J173" s="10" t="s">
        <v>71</v>
      </c>
      <c r="K173" s="10" t="s">
        <v>118</v>
      </c>
      <c r="L173" s="10" t="s">
        <v>73</v>
      </c>
      <c r="M173" s="10" t="s">
        <v>74</v>
      </c>
      <c r="N173" s="10" t="s">
        <v>119</v>
      </c>
      <c r="O173" s="10" t="s">
        <v>76</v>
      </c>
      <c r="P173" s="10">
        <v>1</v>
      </c>
      <c r="Q173" s="10">
        <v>0</v>
      </c>
      <c r="R173" s="10">
        <v>0</v>
      </c>
      <c r="S173" s="10">
        <v>1</v>
      </c>
      <c r="T173" s="10">
        <v>0</v>
      </c>
      <c r="U173" s="12">
        <f t="shared" si="5"/>
        <v>2</v>
      </c>
      <c r="V173" s="18" t="s">
        <v>86</v>
      </c>
      <c r="W173" s="11" t="s">
        <v>60</v>
      </c>
      <c r="X173" s="14" t="s">
        <v>61</v>
      </c>
      <c r="Y173" s="10" t="s">
        <v>77</v>
      </c>
      <c r="Z173" s="10" t="s">
        <v>78</v>
      </c>
      <c r="AA173" s="11" t="s">
        <v>936</v>
      </c>
      <c r="AB173" s="10">
        <v>0</v>
      </c>
      <c r="AC173" s="10" t="s">
        <v>165</v>
      </c>
    </row>
    <row r="174" spans="1:29" ht="72" x14ac:dyDescent="0.25">
      <c r="A174" s="15">
        <v>172</v>
      </c>
      <c r="B174" s="15" t="s">
        <v>937</v>
      </c>
      <c r="C174" s="15" t="s">
        <v>915</v>
      </c>
      <c r="D174" s="16" t="s">
        <v>781</v>
      </c>
      <c r="E174" s="15" t="s">
        <v>48</v>
      </c>
      <c r="F174" s="15" t="s">
        <v>49</v>
      </c>
      <c r="G174" s="15" t="s">
        <v>139</v>
      </c>
      <c r="H174" s="16" t="s">
        <v>938</v>
      </c>
      <c r="I174" s="15" t="s">
        <v>70</v>
      </c>
      <c r="J174" s="15" t="s">
        <v>71</v>
      </c>
      <c r="K174" s="15" t="s">
        <v>118</v>
      </c>
      <c r="L174" s="15" t="s">
        <v>73</v>
      </c>
      <c r="M174" s="15" t="s">
        <v>74</v>
      </c>
      <c r="N174" s="15" t="s">
        <v>96</v>
      </c>
      <c r="O174" s="15" t="s">
        <v>76</v>
      </c>
      <c r="P174" s="10">
        <v>1</v>
      </c>
      <c r="Q174" s="10">
        <v>0</v>
      </c>
      <c r="R174" s="10">
        <v>0</v>
      </c>
      <c r="S174" s="10">
        <v>1</v>
      </c>
      <c r="T174" s="10">
        <v>0</v>
      </c>
      <c r="U174" s="12">
        <f t="shared" si="5"/>
        <v>2</v>
      </c>
      <c r="V174" s="18" t="s">
        <v>86</v>
      </c>
      <c r="W174" s="16" t="s">
        <v>60</v>
      </c>
      <c r="X174" s="17" t="s">
        <v>61</v>
      </c>
      <c r="Y174" s="15" t="s">
        <v>77</v>
      </c>
      <c r="Z174" s="15" t="s">
        <v>939</v>
      </c>
      <c r="AA174" s="16" t="s">
        <v>940</v>
      </c>
      <c r="AB174" s="15">
        <v>0</v>
      </c>
      <c r="AC174" s="15" t="s">
        <v>87</v>
      </c>
    </row>
    <row r="175" spans="1:29" ht="72" x14ac:dyDescent="0.25">
      <c r="A175" s="10">
        <v>173</v>
      </c>
      <c r="B175" s="10" t="s">
        <v>941</v>
      </c>
      <c r="C175" s="10" t="s">
        <v>915</v>
      </c>
      <c r="D175" s="11" t="s">
        <v>942</v>
      </c>
      <c r="E175" s="10" t="s">
        <v>48</v>
      </c>
      <c r="F175" s="10" t="s">
        <v>49</v>
      </c>
      <c r="G175" s="10" t="s">
        <v>943</v>
      </c>
      <c r="H175" s="11" t="s">
        <v>944</v>
      </c>
      <c r="I175" s="10" t="s">
        <v>70</v>
      </c>
      <c r="J175" s="10" t="s">
        <v>156</v>
      </c>
      <c r="K175" s="10" t="s">
        <v>118</v>
      </c>
      <c r="L175" s="10" t="s">
        <v>73</v>
      </c>
      <c r="M175" s="10" t="s">
        <v>74</v>
      </c>
      <c r="N175" s="10" t="s">
        <v>96</v>
      </c>
      <c r="O175" s="10" t="s">
        <v>76</v>
      </c>
      <c r="P175" s="10">
        <v>1</v>
      </c>
      <c r="Q175" s="10">
        <v>0</v>
      </c>
      <c r="R175" s="10">
        <v>0</v>
      </c>
      <c r="S175" s="10">
        <v>1</v>
      </c>
      <c r="T175" s="10">
        <v>0</v>
      </c>
      <c r="U175" s="12">
        <f t="shared" si="5"/>
        <v>2</v>
      </c>
      <c r="V175" s="13" t="s">
        <v>59</v>
      </c>
      <c r="W175" s="11" t="s">
        <v>60</v>
      </c>
      <c r="X175" s="14" t="s">
        <v>61</v>
      </c>
      <c r="Y175" s="10" t="s">
        <v>77</v>
      </c>
      <c r="Z175" s="10" t="s">
        <v>78</v>
      </c>
      <c r="AA175" s="11" t="s">
        <v>940</v>
      </c>
      <c r="AB175" s="10">
        <v>0</v>
      </c>
      <c r="AC175" s="10" t="s">
        <v>87</v>
      </c>
    </row>
    <row r="176" spans="1:29" ht="72" x14ac:dyDescent="0.25">
      <c r="A176" s="15">
        <v>174</v>
      </c>
      <c r="B176" s="15" t="s">
        <v>945</v>
      </c>
      <c r="C176" s="15" t="s">
        <v>915</v>
      </c>
      <c r="D176" s="16" t="s">
        <v>498</v>
      </c>
      <c r="E176" s="15" t="s">
        <v>48</v>
      </c>
      <c r="F176" s="15" t="s">
        <v>49</v>
      </c>
      <c r="G176" s="15" t="s">
        <v>946</v>
      </c>
      <c r="H176" s="16" t="s">
        <v>947</v>
      </c>
      <c r="I176" s="15" t="s">
        <v>93</v>
      </c>
      <c r="J176" s="15" t="s">
        <v>156</v>
      </c>
      <c r="K176" s="15" t="s">
        <v>72</v>
      </c>
      <c r="L176" s="15" t="s">
        <v>73</v>
      </c>
      <c r="M176" s="15" t="s">
        <v>74</v>
      </c>
      <c r="N176" s="15" t="s">
        <v>948</v>
      </c>
      <c r="O176" s="15" t="s">
        <v>76</v>
      </c>
      <c r="P176" s="10">
        <v>0</v>
      </c>
      <c r="Q176" s="10">
        <v>0</v>
      </c>
      <c r="R176" s="10">
        <v>1</v>
      </c>
      <c r="S176" s="10">
        <v>1</v>
      </c>
      <c r="T176" s="10">
        <v>1</v>
      </c>
      <c r="U176" s="12">
        <f t="shared" si="5"/>
        <v>3</v>
      </c>
      <c r="V176" s="13" t="s">
        <v>59</v>
      </c>
      <c r="W176" s="16" t="s">
        <v>60</v>
      </c>
      <c r="X176" s="15" t="s">
        <v>108</v>
      </c>
      <c r="Y176" s="15" t="s">
        <v>77</v>
      </c>
      <c r="Z176" s="15" t="s">
        <v>78</v>
      </c>
      <c r="AA176" s="16" t="s">
        <v>949</v>
      </c>
      <c r="AB176" s="15">
        <v>0</v>
      </c>
      <c r="AC176" s="15" t="s">
        <v>65</v>
      </c>
    </row>
    <row r="177" spans="1:29" ht="72" x14ac:dyDescent="0.25">
      <c r="A177" s="10">
        <v>175</v>
      </c>
      <c r="B177" s="10" t="s">
        <v>950</v>
      </c>
      <c r="C177" s="10" t="s">
        <v>915</v>
      </c>
      <c r="D177" s="11" t="s">
        <v>951</v>
      </c>
      <c r="E177" s="10" t="s">
        <v>48</v>
      </c>
      <c r="F177" s="10" t="s">
        <v>49</v>
      </c>
      <c r="G177" s="10" t="s">
        <v>952</v>
      </c>
      <c r="H177" s="11" t="s">
        <v>953</v>
      </c>
      <c r="I177" s="10" t="s">
        <v>70</v>
      </c>
      <c r="J177" s="10" t="s">
        <v>53</v>
      </c>
      <c r="K177" s="10" t="s">
        <v>72</v>
      </c>
      <c r="L177" s="10" t="s">
        <v>73</v>
      </c>
      <c r="M177" s="10" t="s">
        <v>74</v>
      </c>
      <c r="N177" s="10" t="s">
        <v>954</v>
      </c>
      <c r="O177" s="10" t="s">
        <v>76</v>
      </c>
      <c r="P177" s="10">
        <v>1</v>
      </c>
      <c r="Q177" s="10">
        <v>1</v>
      </c>
      <c r="R177" s="10">
        <v>1</v>
      </c>
      <c r="S177" s="10">
        <v>1</v>
      </c>
      <c r="T177" s="10">
        <v>1</v>
      </c>
      <c r="U177" s="12">
        <f t="shared" si="5"/>
        <v>5</v>
      </c>
      <c r="V177" s="18" t="s">
        <v>86</v>
      </c>
      <c r="W177" s="11" t="s">
        <v>60</v>
      </c>
      <c r="X177" s="14" t="s">
        <v>61</v>
      </c>
      <c r="Y177" s="10" t="s">
        <v>77</v>
      </c>
      <c r="Z177" s="10" t="s">
        <v>78</v>
      </c>
      <c r="AA177" s="11" t="s">
        <v>955</v>
      </c>
      <c r="AB177" s="10">
        <v>0</v>
      </c>
      <c r="AC177" s="10" t="s">
        <v>65</v>
      </c>
    </row>
    <row r="178" spans="1:29" ht="72" x14ac:dyDescent="0.25">
      <c r="A178" s="15">
        <v>176</v>
      </c>
      <c r="B178" s="15" t="s">
        <v>956</v>
      </c>
      <c r="C178" s="15" t="s">
        <v>915</v>
      </c>
      <c r="D178" s="16" t="s">
        <v>742</v>
      </c>
      <c r="E178" s="15" t="s">
        <v>48</v>
      </c>
      <c r="F178" s="15" t="s">
        <v>49</v>
      </c>
      <c r="G178" s="15" t="s">
        <v>957</v>
      </c>
      <c r="H178" s="16" t="s">
        <v>958</v>
      </c>
      <c r="I178" s="15" t="s">
        <v>428</v>
      </c>
      <c r="J178" s="15" t="s">
        <v>156</v>
      </c>
      <c r="K178" s="15" t="s">
        <v>118</v>
      </c>
      <c r="L178" s="15" t="s">
        <v>73</v>
      </c>
      <c r="M178" s="15" t="s">
        <v>74</v>
      </c>
      <c r="N178" s="15" t="s">
        <v>119</v>
      </c>
      <c r="O178" s="15" t="s">
        <v>76</v>
      </c>
      <c r="P178" s="10">
        <v>0</v>
      </c>
      <c r="Q178" s="10">
        <v>0</v>
      </c>
      <c r="R178" s="10">
        <v>0</v>
      </c>
      <c r="S178" s="10">
        <v>1</v>
      </c>
      <c r="T178" s="10">
        <v>0</v>
      </c>
      <c r="U178" s="12">
        <f t="shared" si="5"/>
        <v>1</v>
      </c>
      <c r="V178" s="13" t="s">
        <v>59</v>
      </c>
      <c r="W178" s="16" t="s">
        <v>60</v>
      </c>
      <c r="X178" s="15" t="s">
        <v>108</v>
      </c>
      <c r="Y178" s="15" t="s">
        <v>77</v>
      </c>
      <c r="Z178" s="15" t="s">
        <v>78</v>
      </c>
      <c r="AA178" s="16" t="s">
        <v>959</v>
      </c>
      <c r="AB178" s="15">
        <v>0</v>
      </c>
      <c r="AC178" s="15" t="s">
        <v>165</v>
      </c>
    </row>
    <row r="179" spans="1:29" ht="72" x14ac:dyDescent="0.25">
      <c r="A179" s="10">
        <v>177</v>
      </c>
      <c r="B179" s="10" t="s">
        <v>960</v>
      </c>
      <c r="C179" s="10" t="s">
        <v>915</v>
      </c>
      <c r="D179" s="11" t="s">
        <v>961</v>
      </c>
      <c r="E179" s="10" t="s">
        <v>48</v>
      </c>
      <c r="F179" s="10" t="s">
        <v>962</v>
      </c>
      <c r="G179" s="10" t="s">
        <v>963</v>
      </c>
      <c r="H179" s="11" t="s">
        <v>964</v>
      </c>
      <c r="I179" s="10" t="s">
        <v>391</v>
      </c>
      <c r="J179" s="10" t="s">
        <v>156</v>
      </c>
      <c r="K179" s="10" t="s">
        <v>95</v>
      </c>
      <c r="L179" s="10" t="s">
        <v>73</v>
      </c>
      <c r="M179" s="10" t="s">
        <v>74</v>
      </c>
      <c r="N179" s="10" t="s">
        <v>96</v>
      </c>
      <c r="O179" s="10" t="s">
        <v>187</v>
      </c>
      <c r="P179" s="10">
        <v>0</v>
      </c>
      <c r="Q179" s="10">
        <v>0</v>
      </c>
      <c r="R179" s="10">
        <v>0</v>
      </c>
      <c r="S179" s="10">
        <v>1</v>
      </c>
      <c r="T179" s="10">
        <v>0</v>
      </c>
      <c r="U179" s="12">
        <f t="shared" si="5"/>
        <v>1</v>
      </c>
      <c r="V179" s="19" t="s">
        <v>97</v>
      </c>
      <c r="W179" s="11" t="s">
        <v>60</v>
      </c>
      <c r="X179" s="10" t="s">
        <v>108</v>
      </c>
      <c r="Y179" s="10" t="s">
        <v>77</v>
      </c>
      <c r="Z179" s="10" t="s">
        <v>78</v>
      </c>
      <c r="AA179" s="11"/>
      <c r="AB179" s="10">
        <v>0</v>
      </c>
      <c r="AC179" s="10" t="s">
        <v>87</v>
      </c>
    </row>
    <row r="180" spans="1:29" ht="72" x14ac:dyDescent="0.25">
      <c r="A180" s="15">
        <v>178</v>
      </c>
      <c r="B180" s="15" t="s">
        <v>965</v>
      </c>
      <c r="C180" s="15" t="s">
        <v>915</v>
      </c>
      <c r="D180" s="16" t="s">
        <v>966</v>
      </c>
      <c r="E180" s="15" t="s">
        <v>48</v>
      </c>
      <c r="F180" s="15" t="s">
        <v>90</v>
      </c>
      <c r="G180" s="15" t="s">
        <v>967</v>
      </c>
      <c r="H180" s="16" t="s">
        <v>870</v>
      </c>
      <c r="I180" s="15" t="s">
        <v>93</v>
      </c>
      <c r="J180" s="15" t="s">
        <v>94</v>
      </c>
      <c r="K180" s="15" t="s">
        <v>95</v>
      </c>
      <c r="L180" s="15" t="s">
        <v>73</v>
      </c>
      <c r="M180" s="15" t="s">
        <v>74</v>
      </c>
      <c r="N180" s="15" t="s">
        <v>96</v>
      </c>
      <c r="O180" s="15" t="s">
        <v>76</v>
      </c>
      <c r="P180" s="10">
        <v>0</v>
      </c>
      <c r="Q180" s="10">
        <v>0</v>
      </c>
      <c r="R180" s="10">
        <v>0</v>
      </c>
      <c r="S180" s="10">
        <v>0</v>
      </c>
      <c r="T180" s="10">
        <v>0</v>
      </c>
      <c r="U180" s="12">
        <f t="shared" si="5"/>
        <v>0</v>
      </c>
      <c r="V180" s="19" t="s">
        <v>97</v>
      </c>
      <c r="W180" s="16" t="s">
        <v>60</v>
      </c>
      <c r="X180" s="15" t="s">
        <v>108</v>
      </c>
      <c r="Y180" s="15" t="s">
        <v>77</v>
      </c>
      <c r="Z180" s="15" t="s">
        <v>78</v>
      </c>
      <c r="AA180" s="16"/>
      <c r="AB180" s="15">
        <v>0</v>
      </c>
      <c r="AC180" s="15" t="s">
        <v>87</v>
      </c>
    </row>
    <row r="181" spans="1:29" ht="72" x14ac:dyDescent="0.25">
      <c r="A181" s="10">
        <v>179</v>
      </c>
      <c r="B181" s="10" t="s">
        <v>968</v>
      </c>
      <c r="C181" s="10" t="s">
        <v>915</v>
      </c>
      <c r="D181" s="11" t="s">
        <v>902</v>
      </c>
      <c r="E181" s="10" t="s">
        <v>48</v>
      </c>
      <c r="F181" s="10" t="s">
        <v>90</v>
      </c>
      <c r="G181" s="10" t="s">
        <v>969</v>
      </c>
      <c r="H181" s="11" t="s">
        <v>970</v>
      </c>
      <c r="I181" s="10" t="s">
        <v>93</v>
      </c>
      <c r="J181" s="10" t="s">
        <v>94</v>
      </c>
      <c r="K181" s="10" t="s">
        <v>95</v>
      </c>
      <c r="L181" s="10" t="s">
        <v>73</v>
      </c>
      <c r="M181" s="10" t="s">
        <v>74</v>
      </c>
      <c r="N181" s="10" t="s">
        <v>96</v>
      </c>
      <c r="O181" s="10" t="s">
        <v>187</v>
      </c>
      <c r="P181" s="10">
        <v>0</v>
      </c>
      <c r="Q181" s="10">
        <v>0</v>
      </c>
      <c r="R181" s="10">
        <v>0</v>
      </c>
      <c r="S181" s="10">
        <v>0</v>
      </c>
      <c r="T181" s="10">
        <v>0</v>
      </c>
      <c r="U181" s="12">
        <f t="shared" si="5"/>
        <v>0</v>
      </c>
      <c r="V181" s="19" t="s">
        <v>97</v>
      </c>
      <c r="W181" s="11" t="s">
        <v>60</v>
      </c>
      <c r="X181" s="10" t="s">
        <v>108</v>
      </c>
      <c r="Y181" s="10" t="s">
        <v>77</v>
      </c>
      <c r="Z181" s="10" t="s">
        <v>78</v>
      </c>
      <c r="AA181" s="11"/>
      <c r="AB181" s="10">
        <v>0</v>
      </c>
      <c r="AC181" s="10" t="s">
        <v>87</v>
      </c>
    </row>
    <row r="182" spans="1:29" ht="72" x14ac:dyDescent="0.25">
      <c r="A182" s="15">
        <v>180</v>
      </c>
      <c r="B182" s="15" t="s">
        <v>971</v>
      </c>
      <c r="C182" s="15" t="s">
        <v>972</v>
      </c>
      <c r="D182" s="16" t="s">
        <v>973</v>
      </c>
      <c r="E182" s="15" t="s">
        <v>48</v>
      </c>
      <c r="F182" s="15" t="s">
        <v>90</v>
      </c>
      <c r="G182" s="15" t="s">
        <v>214</v>
      </c>
      <c r="H182" s="16" t="s">
        <v>974</v>
      </c>
      <c r="I182" s="15" t="s">
        <v>216</v>
      </c>
      <c r="J182" s="15" t="s">
        <v>94</v>
      </c>
      <c r="K182" s="15" t="s">
        <v>95</v>
      </c>
      <c r="L182" s="15" t="s">
        <v>55</v>
      </c>
      <c r="M182" s="15" t="s">
        <v>106</v>
      </c>
      <c r="N182" s="15" t="s">
        <v>96</v>
      </c>
      <c r="O182" s="15" t="s">
        <v>187</v>
      </c>
      <c r="P182" s="10">
        <v>0</v>
      </c>
      <c r="Q182" s="10">
        <v>0</v>
      </c>
      <c r="R182" s="10">
        <v>0</v>
      </c>
      <c r="S182" s="10">
        <v>0</v>
      </c>
      <c r="T182" s="10">
        <v>0</v>
      </c>
      <c r="U182" s="12">
        <f t="shared" si="5"/>
        <v>0</v>
      </c>
      <c r="V182" s="19" t="s">
        <v>97</v>
      </c>
      <c r="W182" s="16" t="s">
        <v>60</v>
      </c>
      <c r="X182" s="17" t="s">
        <v>61</v>
      </c>
      <c r="Y182" s="15" t="s">
        <v>77</v>
      </c>
      <c r="Z182" s="15" t="s">
        <v>78</v>
      </c>
      <c r="AA182" s="16"/>
      <c r="AB182" s="15">
        <v>0</v>
      </c>
      <c r="AC182" s="15" t="s">
        <v>87</v>
      </c>
    </row>
    <row r="183" spans="1:29" ht="72" x14ac:dyDescent="0.25">
      <c r="A183" s="10">
        <v>181</v>
      </c>
      <c r="B183" s="10" t="s">
        <v>975</v>
      </c>
      <c r="C183" s="10" t="s">
        <v>972</v>
      </c>
      <c r="D183" s="11" t="s">
        <v>976</v>
      </c>
      <c r="E183" s="10" t="s">
        <v>48</v>
      </c>
      <c r="F183" s="10" t="s">
        <v>90</v>
      </c>
      <c r="G183" s="10" t="s">
        <v>977</v>
      </c>
      <c r="H183" s="11" t="s">
        <v>978</v>
      </c>
      <c r="I183" s="10" t="s">
        <v>391</v>
      </c>
      <c r="J183" s="10" t="s">
        <v>156</v>
      </c>
      <c r="K183" s="10" t="s">
        <v>118</v>
      </c>
      <c r="L183" s="10" t="s">
        <v>55</v>
      </c>
      <c r="M183" s="10" t="s">
        <v>74</v>
      </c>
      <c r="N183" s="10" t="s">
        <v>449</v>
      </c>
      <c r="O183" s="10" t="s">
        <v>187</v>
      </c>
      <c r="P183" s="10">
        <v>0</v>
      </c>
      <c r="Q183" s="10">
        <v>0</v>
      </c>
      <c r="R183" s="10">
        <v>0</v>
      </c>
      <c r="S183" s="10">
        <v>0</v>
      </c>
      <c r="T183" s="10">
        <v>0</v>
      </c>
      <c r="U183" s="12">
        <f t="shared" si="5"/>
        <v>0</v>
      </c>
      <c r="V183" s="19" t="s">
        <v>97</v>
      </c>
      <c r="W183" s="11" t="s">
        <v>60</v>
      </c>
      <c r="X183" s="14" t="s">
        <v>61</v>
      </c>
      <c r="Y183" s="10" t="s">
        <v>77</v>
      </c>
      <c r="Z183" s="10" t="s">
        <v>78</v>
      </c>
      <c r="AA183" s="11" t="s">
        <v>979</v>
      </c>
      <c r="AB183" s="10">
        <v>0</v>
      </c>
      <c r="AC183" s="10" t="s">
        <v>87</v>
      </c>
    </row>
    <row r="184" spans="1:29" ht="72" x14ac:dyDescent="0.25">
      <c r="A184" s="15">
        <v>182</v>
      </c>
      <c r="B184" s="15" t="s">
        <v>980</v>
      </c>
      <c r="C184" s="15" t="s">
        <v>972</v>
      </c>
      <c r="D184" s="16" t="s">
        <v>981</v>
      </c>
      <c r="E184" s="15" t="s">
        <v>48</v>
      </c>
      <c r="F184" s="15" t="s">
        <v>982</v>
      </c>
      <c r="G184" s="15" t="s">
        <v>983</v>
      </c>
      <c r="H184" s="16" t="s">
        <v>984</v>
      </c>
      <c r="I184" s="15" t="s">
        <v>104</v>
      </c>
      <c r="J184" s="15" t="s">
        <v>242</v>
      </c>
      <c r="K184" s="15" t="s">
        <v>95</v>
      </c>
      <c r="L184" s="15" t="s">
        <v>55</v>
      </c>
      <c r="M184" s="15" t="s">
        <v>74</v>
      </c>
      <c r="N184" s="15" t="s">
        <v>96</v>
      </c>
      <c r="O184" s="15" t="s">
        <v>76</v>
      </c>
      <c r="P184" s="10">
        <v>1</v>
      </c>
      <c r="Q184" s="10">
        <v>0</v>
      </c>
      <c r="R184" s="10">
        <v>0</v>
      </c>
      <c r="S184" s="10">
        <v>0</v>
      </c>
      <c r="T184" s="10">
        <v>0</v>
      </c>
      <c r="U184" s="12">
        <f t="shared" si="5"/>
        <v>1</v>
      </c>
      <c r="V184" s="19" t="s">
        <v>97</v>
      </c>
      <c r="W184" s="16" t="s">
        <v>60</v>
      </c>
      <c r="X184" s="17" t="s">
        <v>61</v>
      </c>
      <c r="Y184" s="15" t="s">
        <v>77</v>
      </c>
      <c r="Z184" s="15" t="s">
        <v>78</v>
      </c>
      <c r="AA184" s="16" t="s">
        <v>985</v>
      </c>
      <c r="AB184" s="15">
        <v>0</v>
      </c>
      <c r="AC184" s="15" t="s">
        <v>87</v>
      </c>
    </row>
    <row r="185" spans="1:29" ht="72" x14ac:dyDescent="0.25">
      <c r="A185" s="10">
        <v>183</v>
      </c>
      <c r="B185" s="10" t="s">
        <v>986</v>
      </c>
      <c r="C185" s="10" t="s">
        <v>972</v>
      </c>
      <c r="D185" s="11" t="s">
        <v>987</v>
      </c>
      <c r="E185" s="10" t="s">
        <v>48</v>
      </c>
      <c r="F185" s="10" t="s">
        <v>988</v>
      </c>
      <c r="G185" s="10" t="s">
        <v>989</v>
      </c>
      <c r="H185" s="11" t="s">
        <v>990</v>
      </c>
      <c r="I185" s="10" t="s">
        <v>991</v>
      </c>
      <c r="J185" s="10" t="s">
        <v>71</v>
      </c>
      <c r="K185" s="10" t="s">
        <v>118</v>
      </c>
      <c r="L185" s="10" t="s">
        <v>55</v>
      </c>
      <c r="M185" s="10" t="s">
        <v>74</v>
      </c>
      <c r="N185" s="10" t="s">
        <v>96</v>
      </c>
      <c r="O185" s="10" t="s">
        <v>76</v>
      </c>
      <c r="P185" s="10">
        <v>1</v>
      </c>
      <c r="Q185" s="10">
        <v>0</v>
      </c>
      <c r="R185" s="10">
        <v>0</v>
      </c>
      <c r="S185" s="10">
        <v>0</v>
      </c>
      <c r="T185" s="10">
        <v>0</v>
      </c>
      <c r="U185" s="12">
        <f t="shared" si="5"/>
        <v>1</v>
      </c>
      <c r="V185" s="19" t="s">
        <v>97</v>
      </c>
      <c r="W185" s="11" t="s">
        <v>60</v>
      </c>
      <c r="X185" s="14" t="s">
        <v>61</v>
      </c>
      <c r="Y185" s="10" t="s">
        <v>77</v>
      </c>
      <c r="Z185" s="10" t="s">
        <v>78</v>
      </c>
      <c r="AA185" s="11" t="s">
        <v>992</v>
      </c>
      <c r="AB185" s="10">
        <v>0</v>
      </c>
      <c r="AC185" s="10" t="s">
        <v>87</v>
      </c>
    </row>
    <row r="186" spans="1:29" ht="72" x14ac:dyDescent="0.25">
      <c r="A186" s="15">
        <v>184</v>
      </c>
      <c r="B186" s="15" t="s">
        <v>993</v>
      </c>
      <c r="C186" s="15" t="s">
        <v>972</v>
      </c>
      <c r="D186" s="16" t="s">
        <v>653</v>
      </c>
      <c r="E186" s="15" t="s">
        <v>48</v>
      </c>
      <c r="F186" s="15" t="s">
        <v>90</v>
      </c>
      <c r="G186" s="15" t="s">
        <v>91</v>
      </c>
      <c r="H186" s="16" t="s">
        <v>870</v>
      </c>
      <c r="I186" s="15" t="s">
        <v>93</v>
      </c>
      <c r="J186" s="15" t="s">
        <v>94</v>
      </c>
      <c r="K186" s="15" t="s">
        <v>95</v>
      </c>
      <c r="L186" s="15" t="s">
        <v>73</v>
      </c>
      <c r="M186" s="15" t="s">
        <v>74</v>
      </c>
      <c r="N186" s="15" t="s">
        <v>96</v>
      </c>
      <c r="O186" s="15" t="s">
        <v>76</v>
      </c>
      <c r="P186" s="10">
        <v>0</v>
      </c>
      <c r="Q186" s="10">
        <v>0</v>
      </c>
      <c r="R186" s="10">
        <v>0</v>
      </c>
      <c r="S186" s="10">
        <v>0</v>
      </c>
      <c r="T186" s="10">
        <v>0</v>
      </c>
      <c r="U186" s="12">
        <f t="shared" si="5"/>
        <v>0</v>
      </c>
      <c r="V186" s="19" t="s">
        <v>97</v>
      </c>
      <c r="W186" s="16" t="s">
        <v>60</v>
      </c>
      <c r="X186" s="17" t="s">
        <v>61</v>
      </c>
      <c r="Y186" s="15" t="s">
        <v>77</v>
      </c>
      <c r="Z186" s="15" t="s">
        <v>78</v>
      </c>
      <c r="AA186" s="16"/>
      <c r="AB186" s="15">
        <v>0</v>
      </c>
      <c r="AC186" s="15" t="s">
        <v>87</v>
      </c>
    </row>
    <row r="187" spans="1:29" ht="72" x14ac:dyDescent="0.25">
      <c r="A187" s="10">
        <v>185</v>
      </c>
      <c r="B187" s="10" t="s">
        <v>994</v>
      </c>
      <c r="C187" s="10" t="s">
        <v>972</v>
      </c>
      <c r="D187" s="11" t="s">
        <v>995</v>
      </c>
      <c r="E187" s="10" t="s">
        <v>48</v>
      </c>
      <c r="F187" s="10" t="s">
        <v>90</v>
      </c>
      <c r="G187" s="10" t="s">
        <v>996</v>
      </c>
      <c r="H187" s="11" t="s">
        <v>870</v>
      </c>
      <c r="I187" s="10" t="s">
        <v>93</v>
      </c>
      <c r="J187" s="10" t="s">
        <v>94</v>
      </c>
      <c r="K187" s="10" t="s">
        <v>95</v>
      </c>
      <c r="L187" s="10" t="s">
        <v>73</v>
      </c>
      <c r="M187" s="10" t="s">
        <v>74</v>
      </c>
      <c r="N187" s="10" t="s">
        <v>96</v>
      </c>
      <c r="O187" s="10" t="s">
        <v>76</v>
      </c>
      <c r="P187" s="10">
        <v>0</v>
      </c>
      <c r="Q187" s="10">
        <v>0</v>
      </c>
      <c r="R187" s="10">
        <v>0</v>
      </c>
      <c r="S187" s="10">
        <v>0</v>
      </c>
      <c r="T187" s="10">
        <v>0</v>
      </c>
      <c r="U187" s="12">
        <f t="shared" si="5"/>
        <v>0</v>
      </c>
      <c r="V187" s="19" t="s">
        <v>97</v>
      </c>
      <c r="W187" s="11" t="s">
        <v>60</v>
      </c>
      <c r="X187" s="14" t="s">
        <v>61</v>
      </c>
      <c r="Y187" s="10" t="s">
        <v>77</v>
      </c>
      <c r="Z187" s="10" t="s">
        <v>78</v>
      </c>
      <c r="AA187" s="11"/>
      <c r="AB187" s="10">
        <v>0</v>
      </c>
      <c r="AC187" s="10" t="s">
        <v>87</v>
      </c>
    </row>
    <row r="188" spans="1:29" ht="72" x14ac:dyDescent="0.25">
      <c r="A188" s="15">
        <v>186</v>
      </c>
      <c r="B188" s="15" t="s">
        <v>997</v>
      </c>
      <c r="C188" s="15" t="s">
        <v>972</v>
      </c>
      <c r="D188" s="16" t="s">
        <v>998</v>
      </c>
      <c r="E188" s="15" t="s">
        <v>48</v>
      </c>
      <c r="F188" s="15" t="s">
        <v>90</v>
      </c>
      <c r="G188" s="15" t="s">
        <v>143</v>
      </c>
      <c r="H188" s="16" t="s">
        <v>870</v>
      </c>
      <c r="I188" s="15" t="s">
        <v>93</v>
      </c>
      <c r="J188" s="15" t="s">
        <v>94</v>
      </c>
      <c r="K188" s="15" t="s">
        <v>95</v>
      </c>
      <c r="L188" s="15" t="s">
        <v>73</v>
      </c>
      <c r="M188" s="15" t="s">
        <v>74</v>
      </c>
      <c r="N188" s="15" t="s">
        <v>96</v>
      </c>
      <c r="O188" s="15" t="s">
        <v>76</v>
      </c>
      <c r="P188" s="10">
        <v>0</v>
      </c>
      <c r="Q188" s="10">
        <v>0</v>
      </c>
      <c r="R188" s="10">
        <v>0</v>
      </c>
      <c r="S188" s="10">
        <v>0</v>
      </c>
      <c r="T188" s="10">
        <v>0</v>
      </c>
      <c r="U188" s="12">
        <f t="shared" si="5"/>
        <v>0</v>
      </c>
      <c r="V188" s="19" t="s">
        <v>97</v>
      </c>
      <c r="W188" s="16" t="s">
        <v>60</v>
      </c>
      <c r="X188" s="17" t="s">
        <v>61</v>
      </c>
      <c r="Y188" s="15" t="s">
        <v>77</v>
      </c>
      <c r="Z188" s="15" t="s">
        <v>78</v>
      </c>
      <c r="AA188" s="16" t="s">
        <v>999</v>
      </c>
      <c r="AB188" s="15">
        <v>0</v>
      </c>
      <c r="AC188" s="15" t="s">
        <v>87</v>
      </c>
    </row>
    <row r="189" spans="1:29" ht="72" x14ac:dyDescent="0.25">
      <c r="A189" s="10">
        <v>187</v>
      </c>
      <c r="B189" s="10" t="s">
        <v>1000</v>
      </c>
      <c r="C189" s="10" t="s">
        <v>972</v>
      </c>
      <c r="D189" s="11" t="s">
        <v>883</v>
      </c>
      <c r="E189" s="10" t="s">
        <v>48</v>
      </c>
      <c r="F189" s="10" t="s">
        <v>90</v>
      </c>
      <c r="G189" s="10" t="s">
        <v>91</v>
      </c>
      <c r="H189" s="11" t="s">
        <v>870</v>
      </c>
      <c r="I189" s="10" t="s">
        <v>93</v>
      </c>
      <c r="J189" s="10" t="s">
        <v>94</v>
      </c>
      <c r="K189" s="10" t="s">
        <v>95</v>
      </c>
      <c r="L189" s="10" t="s">
        <v>73</v>
      </c>
      <c r="M189" s="10" t="s">
        <v>74</v>
      </c>
      <c r="N189" s="10" t="s">
        <v>96</v>
      </c>
      <c r="O189" s="10" t="s">
        <v>76</v>
      </c>
      <c r="P189" s="10">
        <v>0</v>
      </c>
      <c r="Q189" s="10">
        <v>0</v>
      </c>
      <c r="R189" s="10">
        <v>0</v>
      </c>
      <c r="S189" s="10">
        <v>0</v>
      </c>
      <c r="T189" s="10">
        <v>0</v>
      </c>
      <c r="U189" s="12">
        <f t="shared" si="5"/>
        <v>0</v>
      </c>
      <c r="V189" s="19" t="s">
        <v>97</v>
      </c>
      <c r="W189" s="11" t="s">
        <v>60</v>
      </c>
      <c r="X189" s="14" t="s">
        <v>61</v>
      </c>
      <c r="Y189" s="10" t="s">
        <v>77</v>
      </c>
      <c r="Z189" s="10" t="s">
        <v>78</v>
      </c>
      <c r="AA189" s="11"/>
      <c r="AB189" s="10">
        <v>0</v>
      </c>
      <c r="AC189" s="10" t="s">
        <v>87</v>
      </c>
    </row>
    <row r="190" spans="1:29" ht="72" x14ac:dyDescent="0.25">
      <c r="A190" s="15">
        <v>188</v>
      </c>
      <c r="B190" s="15" t="s">
        <v>1001</v>
      </c>
      <c r="C190" s="15" t="s">
        <v>972</v>
      </c>
      <c r="D190" s="16" t="s">
        <v>1002</v>
      </c>
      <c r="E190" s="15" t="s">
        <v>48</v>
      </c>
      <c r="F190" s="15" t="s">
        <v>90</v>
      </c>
      <c r="G190" s="15" t="s">
        <v>214</v>
      </c>
      <c r="H190" s="16" t="s">
        <v>1003</v>
      </c>
      <c r="I190" s="15" t="s">
        <v>216</v>
      </c>
      <c r="J190" s="15" t="s">
        <v>94</v>
      </c>
      <c r="K190" s="15" t="s">
        <v>95</v>
      </c>
      <c r="L190" s="15" t="s">
        <v>175</v>
      </c>
      <c r="M190" s="15" t="s">
        <v>106</v>
      </c>
      <c r="N190" s="15" t="s">
        <v>96</v>
      </c>
      <c r="O190" s="15" t="s">
        <v>126</v>
      </c>
      <c r="P190" s="10">
        <v>0</v>
      </c>
      <c r="Q190" s="10">
        <v>0</v>
      </c>
      <c r="R190" s="10">
        <v>0</v>
      </c>
      <c r="S190" s="10">
        <v>0</v>
      </c>
      <c r="T190" s="10">
        <v>0</v>
      </c>
      <c r="U190" s="12">
        <f t="shared" si="5"/>
        <v>0</v>
      </c>
      <c r="V190" s="23" t="s">
        <v>176</v>
      </c>
      <c r="W190" s="16" t="s">
        <v>60</v>
      </c>
      <c r="X190" s="17" t="s">
        <v>61</v>
      </c>
      <c r="Y190" s="15" t="s">
        <v>77</v>
      </c>
      <c r="Z190" s="15" t="s">
        <v>78</v>
      </c>
      <c r="AA190" s="16" t="s">
        <v>1004</v>
      </c>
      <c r="AB190" s="15">
        <v>0</v>
      </c>
      <c r="AC190" s="15" t="s">
        <v>87</v>
      </c>
    </row>
    <row r="191" spans="1:29" ht="72" x14ac:dyDescent="0.25">
      <c r="A191" s="10">
        <v>189</v>
      </c>
      <c r="B191" s="10" t="s">
        <v>1005</v>
      </c>
      <c r="C191" s="10" t="s">
        <v>972</v>
      </c>
      <c r="D191" s="11" t="s">
        <v>653</v>
      </c>
      <c r="E191" s="10" t="s">
        <v>48</v>
      </c>
      <c r="F191" s="10" t="s">
        <v>90</v>
      </c>
      <c r="G191" s="10" t="s">
        <v>1006</v>
      </c>
      <c r="H191" s="11" t="s">
        <v>1007</v>
      </c>
      <c r="I191" s="10" t="s">
        <v>93</v>
      </c>
      <c r="J191" s="10" t="s">
        <v>94</v>
      </c>
      <c r="K191" s="10" t="s">
        <v>95</v>
      </c>
      <c r="L191" s="10" t="s">
        <v>73</v>
      </c>
      <c r="M191" s="10" t="s">
        <v>74</v>
      </c>
      <c r="N191" s="10" t="s">
        <v>96</v>
      </c>
      <c r="O191" s="10" t="s">
        <v>76</v>
      </c>
      <c r="P191" s="10">
        <v>0</v>
      </c>
      <c r="Q191" s="10">
        <v>0</v>
      </c>
      <c r="R191" s="10">
        <v>0</v>
      </c>
      <c r="S191" s="10">
        <v>0</v>
      </c>
      <c r="T191" s="10">
        <v>0</v>
      </c>
      <c r="U191" s="12">
        <f t="shared" si="5"/>
        <v>0</v>
      </c>
      <c r="V191" s="19" t="s">
        <v>97</v>
      </c>
      <c r="W191" s="11" t="s">
        <v>60</v>
      </c>
      <c r="X191" s="14" t="s">
        <v>61</v>
      </c>
      <c r="Y191" s="10" t="s">
        <v>77</v>
      </c>
      <c r="Z191" s="10" t="s">
        <v>78</v>
      </c>
      <c r="AA191" s="11"/>
      <c r="AB191" s="10">
        <v>0</v>
      </c>
      <c r="AC191" s="10" t="s">
        <v>87</v>
      </c>
    </row>
    <row r="192" spans="1:29" ht="72" x14ac:dyDescent="0.25">
      <c r="A192" s="15">
        <v>190</v>
      </c>
      <c r="B192" s="15" t="s">
        <v>1008</v>
      </c>
      <c r="C192" s="15" t="s">
        <v>972</v>
      </c>
      <c r="D192" s="16" t="s">
        <v>883</v>
      </c>
      <c r="E192" s="15" t="s">
        <v>48</v>
      </c>
      <c r="F192" s="15" t="s">
        <v>90</v>
      </c>
      <c r="G192" s="15" t="s">
        <v>1009</v>
      </c>
      <c r="H192" s="16" t="s">
        <v>1010</v>
      </c>
      <c r="I192" s="15" t="s">
        <v>93</v>
      </c>
      <c r="J192" s="15" t="s">
        <v>94</v>
      </c>
      <c r="K192" s="15" t="s">
        <v>95</v>
      </c>
      <c r="L192" s="15" t="s">
        <v>73</v>
      </c>
      <c r="M192" s="15" t="s">
        <v>74</v>
      </c>
      <c r="N192" s="15" t="s">
        <v>96</v>
      </c>
      <c r="O192" s="15" t="s">
        <v>76</v>
      </c>
      <c r="P192" s="10">
        <v>0</v>
      </c>
      <c r="Q192" s="10">
        <v>0</v>
      </c>
      <c r="R192" s="10">
        <v>0</v>
      </c>
      <c r="S192" s="10">
        <v>0</v>
      </c>
      <c r="T192" s="10">
        <v>0</v>
      </c>
      <c r="U192" s="12">
        <f t="shared" si="5"/>
        <v>0</v>
      </c>
      <c r="V192" s="19" t="s">
        <v>97</v>
      </c>
      <c r="W192" s="16" t="s">
        <v>60</v>
      </c>
      <c r="X192" s="15" t="s">
        <v>108</v>
      </c>
      <c r="Y192" s="15" t="s">
        <v>77</v>
      </c>
      <c r="Z192" s="15" t="s">
        <v>78</v>
      </c>
      <c r="AA192" s="16" t="s">
        <v>1011</v>
      </c>
      <c r="AB192" s="15">
        <v>0</v>
      </c>
      <c r="AC192" s="15" t="s">
        <v>87</v>
      </c>
    </row>
    <row r="193" spans="1:29" ht="72" x14ac:dyDescent="0.25">
      <c r="A193" s="10">
        <v>191</v>
      </c>
      <c r="B193" s="10" t="s">
        <v>1012</v>
      </c>
      <c r="C193" s="10" t="s">
        <v>972</v>
      </c>
      <c r="D193" s="11" t="s">
        <v>874</v>
      </c>
      <c r="E193" s="10" t="s">
        <v>48</v>
      </c>
      <c r="F193" s="10" t="s">
        <v>90</v>
      </c>
      <c r="G193" s="10" t="s">
        <v>1013</v>
      </c>
      <c r="H193" s="11" t="s">
        <v>1014</v>
      </c>
      <c r="I193" s="10" t="s">
        <v>93</v>
      </c>
      <c r="J193" s="10" t="s">
        <v>94</v>
      </c>
      <c r="K193" s="10" t="s">
        <v>95</v>
      </c>
      <c r="L193" s="10" t="s">
        <v>73</v>
      </c>
      <c r="M193" s="10" t="s">
        <v>74</v>
      </c>
      <c r="N193" s="10" t="s">
        <v>96</v>
      </c>
      <c r="O193" s="10" t="s">
        <v>76</v>
      </c>
      <c r="P193" s="10">
        <v>0</v>
      </c>
      <c r="Q193" s="10">
        <v>0</v>
      </c>
      <c r="R193" s="10">
        <v>0</v>
      </c>
      <c r="S193" s="10">
        <v>0</v>
      </c>
      <c r="T193" s="10">
        <v>0</v>
      </c>
      <c r="U193" s="12">
        <f t="shared" si="5"/>
        <v>0</v>
      </c>
      <c r="V193" s="19" t="s">
        <v>97</v>
      </c>
      <c r="W193" s="11" t="s">
        <v>60</v>
      </c>
      <c r="X193" s="14" t="s">
        <v>61</v>
      </c>
      <c r="Y193" s="10" t="s">
        <v>77</v>
      </c>
      <c r="Z193" s="10" t="s">
        <v>78</v>
      </c>
      <c r="AA193" s="11"/>
      <c r="AB193" s="10">
        <v>0</v>
      </c>
      <c r="AC193" s="10" t="s">
        <v>87</v>
      </c>
    </row>
    <row r="194" spans="1:29" ht="72" x14ac:dyDescent="0.25">
      <c r="A194" s="15">
        <v>192</v>
      </c>
      <c r="B194" s="15" t="s">
        <v>1015</v>
      </c>
      <c r="C194" s="15" t="s">
        <v>972</v>
      </c>
      <c r="D194" s="16" t="s">
        <v>1016</v>
      </c>
      <c r="E194" s="15" t="s">
        <v>48</v>
      </c>
      <c r="F194" s="15" t="s">
        <v>90</v>
      </c>
      <c r="G194" s="15" t="s">
        <v>143</v>
      </c>
      <c r="H194" s="16" t="s">
        <v>870</v>
      </c>
      <c r="I194" s="15" t="s">
        <v>93</v>
      </c>
      <c r="J194" s="15" t="s">
        <v>94</v>
      </c>
      <c r="K194" s="15" t="s">
        <v>95</v>
      </c>
      <c r="L194" s="15" t="s">
        <v>73</v>
      </c>
      <c r="M194" s="15" t="s">
        <v>74</v>
      </c>
      <c r="N194" s="15" t="s">
        <v>96</v>
      </c>
      <c r="O194" s="15" t="s">
        <v>76</v>
      </c>
      <c r="P194" s="10">
        <v>0</v>
      </c>
      <c r="Q194" s="10">
        <v>0</v>
      </c>
      <c r="R194" s="10">
        <v>0</v>
      </c>
      <c r="S194" s="10">
        <v>0</v>
      </c>
      <c r="T194" s="10">
        <v>0</v>
      </c>
      <c r="U194" s="12">
        <f t="shared" si="5"/>
        <v>0</v>
      </c>
      <c r="V194" s="19" t="s">
        <v>97</v>
      </c>
      <c r="W194" s="16" t="s">
        <v>60</v>
      </c>
      <c r="X194" s="17" t="s">
        <v>61</v>
      </c>
      <c r="Y194" s="15" t="s">
        <v>77</v>
      </c>
      <c r="Z194" s="15" t="s">
        <v>78</v>
      </c>
      <c r="AA194" s="16"/>
      <c r="AB194" s="15">
        <v>0</v>
      </c>
      <c r="AC194" s="15" t="s">
        <v>87</v>
      </c>
    </row>
    <row r="195" spans="1:29" ht="72" x14ac:dyDescent="0.25">
      <c r="A195" s="10">
        <v>193</v>
      </c>
      <c r="B195" s="10" t="s">
        <v>1017</v>
      </c>
      <c r="C195" s="10" t="s">
        <v>972</v>
      </c>
      <c r="D195" s="11" t="s">
        <v>1018</v>
      </c>
      <c r="E195" s="10" t="s">
        <v>48</v>
      </c>
      <c r="F195" s="10" t="s">
        <v>1019</v>
      </c>
      <c r="G195" s="10" t="s">
        <v>1020</v>
      </c>
      <c r="H195" s="11" t="s">
        <v>1021</v>
      </c>
      <c r="I195" s="10" t="s">
        <v>104</v>
      </c>
      <c r="J195" s="10" t="s">
        <v>242</v>
      </c>
      <c r="K195" s="10" t="s">
        <v>95</v>
      </c>
      <c r="L195" s="10" t="s">
        <v>55</v>
      </c>
      <c r="M195" s="10" t="s">
        <v>74</v>
      </c>
      <c r="N195" s="10" t="s">
        <v>96</v>
      </c>
      <c r="O195" s="10" t="s">
        <v>76</v>
      </c>
      <c r="P195" s="10">
        <v>1</v>
      </c>
      <c r="Q195" s="10">
        <v>0</v>
      </c>
      <c r="R195" s="10">
        <v>0</v>
      </c>
      <c r="S195" s="10">
        <v>0</v>
      </c>
      <c r="T195" s="10">
        <v>0</v>
      </c>
      <c r="U195" s="12">
        <f t="shared" ref="U195:U199" si="6">SUM(P195:T195)</f>
        <v>1</v>
      </c>
      <c r="V195" s="19" t="s">
        <v>97</v>
      </c>
      <c r="W195" s="11" t="s">
        <v>60</v>
      </c>
      <c r="X195" s="14" t="s">
        <v>61</v>
      </c>
      <c r="Y195" s="10" t="s">
        <v>77</v>
      </c>
      <c r="Z195" s="10" t="s">
        <v>78</v>
      </c>
      <c r="AA195" s="11" t="s">
        <v>1022</v>
      </c>
      <c r="AB195" s="10">
        <v>0</v>
      </c>
      <c r="AC195" s="10" t="s">
        <v>87</v>
      </c>
    </row>
    <row r="196" spans="1:29" ht="72" x14ac:dyDescent="0.25">
      <c r="A196" s="15">
        <v>194</v>
      </c>
      <c r="B196" s="15" t="s">
        <v>1023</v>
      </c>
      <c r="C196" s="15" t="s">
        <v>1024</v>
      </c>
      <c r="D196" s="16" t="s">
        <v>1025</v>
      </c>
      <c r="E196" s="15" t="s">
        <v>48</v>
      </c>
      <c r="F196" s="15" t="s">
        <v>1026</v>
      </c>
      <c r="G196" s="15" t="s">
        <v>292</v>
      </c>
      <c r="H196" s="16" t="s">
        <v>1027</v>
      </c>
      <c r="I196" s="15" t="s">
        <v>391</v>
      </c>
      <c r="J196" s="15" t="s">
        <v>156</v>
      </c>
      <c r="K196" s="15" t="s">
        <v>72</v>
      </c>
      <c r="L196" s="15" t="s">
        <v>55</v>
      </c>
      <c r="M196" s="15" t="s">
        <v>74</v>
      </c>
      <c r="N196" s="15" t="s">
        <v>96</v>
      </c>
      <c r="O196" s="15" t="s">
        <v>457</v>
      </c>
      <c r="P196" s="10">
        <v>0</v>
      </c>
      <c r="Q196" s="10">
        <v>0</v>
      </c>
      <c r="R196" s="10">
        <v>1</v>
      </c>
      <c r="S196" s="10">
        <v>0</v>
      </c>
      <c r="T196" s="10">
        <v>0</v>
      </c>
      <c r="U196" s="12">
        <f t="shared" si="6"/>
        <v>1</v>
      </c>
      <c r="V196" s="19" t="s">
        <v>97</v>
      </c>
      <c r="W196" s="16" t="s">
        <v>60</v>
      </c>
      <c r="X196" s="17" t="s">
        <v>61</v>
      </c>
      <c r="Y196" s="15" t="s">
        <v>77</v>
      </c>
      <c r="Z196" s="15" t="s">
        <v>78</v>
      </c>
      <c r="AA196" s="16" t="s">
        <v>1028</v>
      </c>
      <c r="AB196" s="15">
        <v>0</v>
      </c>
      <c r="AC196" s="15" t="s">
        <v>87</v>
      </c>
    </row>
    <row r="197" spans="1:29" ht="72" x14ac:dyDescent="0.25">
      <c r="A197" s="10">
        <v>195</v>
      </c>
      <c r="B197" s="10" t="s">
        <v>1029</v>
      </c>
      <c r="C197" s="10" t="s">
        <v>1024</v>
      </c>
      <c r="D197" s="11" t="s">
        <v>1030</v>
      </c>
      <c r="E197" s="10" t="s">
        <v>48</v>
      </c>
      <c r="F197" s="10" t="s">
        <v>1031</v>
      </c>
      <c r="G197" s="10" t="s">
        <v>214</v>
      </c>
      <c r="H197" s="11" t="s">
        <v>1032</v>
      </c>
      <c r="I197" s="10" t="s">
        <v>216</v>
      </c>
      <c r="J197" s="10" t="s">
        <v>94</v>
      </c>
      <c r="K197" s="10" t="s">
        <v>95</v>
      </c>
      <c r="L197" s="10" t="s">
        <v>175</v>
      </c>
      <c r="M197" s="10" t="s">
        <v>106</v>
      </c>
      <c r="N197" s="10" t="s">
        <v>106</v>
      </c>
      <c r="O197" s="10" t="s">
        <v>126</v>
      </c>
      <c r="P197" s="10">
        <v>0</v>
      </c>
      <c r="Q197" s="10">
        <v>0</v>
      </c>
      <c r="R197" s="10">
        <v>0</v>
      </c>
      <c r="S197" s="10">
        <v>0</v>
      </c>
      <c r="T197" s="10">
        <v>0</v>
      </c>
      <c r="U197" s="12">
        <f t="shared" si="6"/>
        <v>0</v>
      </c>
      <c r="V197" s="23" t="s">
        <v>176</v>
      </c>
      <c r="W197" s="11" t="s">
        <v>60</v>
      </c>
      <c r="X197" s="14" t="s">
        <v>61</v>
      </c>
      <c r="Y197" s="10" t="s">
        <v>77</v>
      </c>
      <c r="Z197" s="10" t="s">
        <v>1033</v>
      </c>
      <c r="AA197" s="11" t="s">
        <v>1034</v>
      </c>
      <c r="AB197" s="10">
        <v>0</v>
      </c>
      <c r="AC197" s="10" t="s">
        <v>87</v>
      </c>
    </row>
    <row r="198" spans="1:29" ht="72" x14ac:dyDescent="0.25">
      <c r="A198" s="15">
        <v>196</v>
      </c>
      <c r="B198" s="15" t="s">
        <v>1035</v>
      </c>
      <c r="C198" s="15" t="s">
        <v>1024</v>
      </c>
      <c r="D198" s="16" t="s">
        <v>1036</v>
      </c>
      <c r="E198" s="15" t="s">
        <v>48</v>
      </c>
      <c r="F198" s="15" t="s">
        <v>49</v>
      </c>
      <c r="G198" s="15" t="s">
        <v>297</v>
      </c>
      <c r="H198" s="16" t="s">
        <v>1037</v>
      </c>
      <c r="I198" s="15" t="s">
        <v>70</v>
      </c>
      <c r="J198" s="15" t="s">
        <v>53</v>
      </c>
      <c r="K198" s="15" t="s">
        <v>72</v>
      </c>
      <c r="L198" s="15" t="s">
        <v>73</v>
      </c>
      <c r="M198" s="15" t="s">
        <v>276</v>
      </c>
      <c r="N198" s="15" t="s">
        <v>1038</v>
      </c>
      <c r="O198" s="15" t="s">
        <v>76</v>
      </c>
      <c r="P198" s="10">
        <v>1</v>
      </c>
      <c r="Q198" s="10">
        <v>1</v>
      </c>
      <c r="R198" s="10">
        <v>1</v>
      </c>
      <c r="S198" s="10">
        <v>1</v>
      </c>
      <c r="T198" s="10">
        <v>1</v>
      </c>
      <c r="U198" s="12">
        <f t="shared" si="6"/>
        <v>5</v>
      </c>
      <c r="V198" s="18" t="s">
        <v>86</v>
      </c>
      <c r="W198" s="16" t="s">
        <v>60</v>
      </c>
      <c r="X198" s="17" t="s">
        <v>61</v>
      </c>
      <c r="Y198" s="15" t="s">
        <v>77</v>
      </c>
      <c r="Z198" s="15" t="s">
        <v>1039</v>
      </c>
      <c r="AA198" s="16" t="s">
        <v>1040</v>
      </c>
      <c r="AB198" s="15">
        <v>0</v>
      </c>
      <c r="AC198" s="15" t="s">
        <v>65</v>
      </c>
    </row>
    <row r="199" spans="1:29" ht="72" x14ac:dyDescent="0.25">
      <c r="A199" s="10">
        <v>197</v>
      </c>
      <c r="B199" s="10" t="s">
        <v>1041</v>
      </c>
      <c r="C199" s="10" t="s">
        <v>1024</v>
      </c>
      <c r="D199" s="11" t="s">
        <v>1042</v>
      </c>
      <c r="E199" s="10" t="s">
        <v>48</v>
      </c>
      <c r="F199" s="10" t="s">
        <v>1043</v>
      </c>
      <c r="G199" s="10" t="s">
        <v>1044</v>
      </c>
      <c r="H199" s="11" t="s">
        <v>1045</v>
      </c>
      <c r="I199" s="10" t="s">
        <v>391</v>
      </c>
      <c r="J199" s="10" t="s">
        <v>156</v>
      </c>
      <c r="K199" s="10" t="s">
        <v>54</v>
      </c>
      <c r="L199" s="10" t="s">
        <v>73</v>
      </c>
      <c r="M199" s="10" t="s">
        <v>74</v>
      </c>
      <c r="N199" s="10" t="s">
        <v>96</v>
      </c>
      <c r="O199" s="10" t="s">
        <v>76</v>
      </c>
      <c r="P199" s="10">
        <v>0</v>
      </c>
      <c r="Q199" s="10">
        <v>0</v>
      </c>
      <c r="R199" s="10">
        <v>0</v>
      </c>
      <c r="S199" s="10">
        <v>1</v>
      </c>
      <c r="T199" s="10">
        <v>0</v>
      </c>
      <c r="U199" s="12">
        <f t="shared" si="6"/>
        <v>1</v>
      </c>
      <c r="V199" s="21" t="s">
        <v>107</v>
      </c>
      <c r="W199" s="11" t="s">
        <v>60</v>
      </c>
      <c r="X199" s="14" t="s">
        <v>61</v>
      </c>
      <c r="Y199" s="10" t="s">
        <v>77</v>
      </c>
      <c r="Z199" s="10" t="s">
        <v>78</v>
      </c>
      <c r="AA199" s="11" t="s">
        <v>1046</v>
      </c>
      <c r="AB199" s="10">
        <v>0</v>
      </c>
      <c r="AC199" s="10" t="s">
        <v>87</v>
      </c>
    </row>
  </sheetData>
  <autoFilter ref="A2:AC199" xr:uid="{00000000-0009-0000-0000-000002000000}"/>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01"/>
  <sheetViews>
    <sheetView zoomScaleNormal="100" workbookViewId="0">
      <pane xSplit="2" ySplit="4" topLeftCell="C121" activePane="bottomRight" state="frozen"/>
      <selection pane="topRight" activeCell="C1" sqref="C1"/>
      <selection pane="bottomLeft" activeCell="A5" sqref="A5"/>
      <selection pane="bottomRight"/>
    </sheetView>
  </sheetViews>
  <sheetFormatPr defaultColWidth="8.7109375" defaultRowHeight="15" x14ac:dyDescent="0.25"/>
  <cols>
    <col min="1" max="1" width="5" customWidth="1"/>
    <col min="2" max="2" width="22" customWidth="1"/>
    <col min="3" max="3" width="14" customWidth="1"/>
    <col min="4" max="4" width="18" customWidth="1"/>
    <col min="5" max="6" width="48" customWidth="1"/>
    <col min="7" max="7" width="22" customWidth="1"/>
    <col min="8" max="8" width="48" customWidth="1"/>
    <col min="9" max="9" width="16" customWidth="1"/>
    <col min="10" max="10" width="28" customWidth="1"/>
    <col min="11" max="11" width="34" customWidth="1"/>
    <col min="12" max="12" width="12" customWidth="1"/>
    <col min="13" max="13" width="14" customWidth="1"/>
  </cols>
  <sheetData>
    <row r="1" spans="1:13" ht="18" x14ac:dyDescent="0.25">
      <c r="A1" s="6" t="s">
        <v>1047</v>
      </c>
    </row>
    <row r="2" spans="1:13" ht="42" customHeight="1" x14ac:dyDescent="0.25">
      <c r="A2" s="40" t="s">
        <v>1048</v>
      </c>
      <c r="B2" s="40"/>
      <c r="C2" s="40"/>
      <c r="D2" s="40"/>
      <c r="E2" s="40"/>
      <c r="F2" s="40"/>
      <c r="G2" s="40"/>
      <c r="H2" s="40"/>
      <c r="I2" s="40"/>
      <c r="J2" s="40"/>
      <c r="K2" s="40"/>
      <c r="L2" s="40"/>
      <c r="M2" s="40"/>
    </row>
    <row r="4" spans="1:13" ht="42" customHeight="1" x14ac:dyDescent="0.25">
      <c r="A4" s="9" t="s">
        <v>16</v>
      </c>
      <c r="B4" s="9" t="s">
        <v>17</v>
      </c>
      <c r="C4" s="9" t="s">
        <v>18</v>
      </c>
      <c r="D4" s="9" t="s">
        <v>1049</v>
      </c>
      <c r="E4" s="9" t="s">
        <v>1050</v>
      </c>
      <c r="F4" s="9" t="s">
        <v>1051</v>
      </c>
      <c r="G4" s="9" t="s">
        <v>1052</v>
      </c>
      <c r="H4" s="9" t="s">
        <v>1053</v>
      </c>
      <c r="I4" s="9" t="s">
        <v>1054</v>
      </c>
      <c r="J4" s="9" t="s">
        <v>1055</v>
      </c>
      <c r="K4" s="9" t="s">
        <v>41</v>
      </c>
      <c r="L4" s="9" t="s">
        <v>1056</v>
      </c>
      <c r="M4" s="9" t="s">
        <v>1057</v>
      </c>
    </row>
    <row r="5" spans="1:13" ht="48" x14ac:dyDescent="0.25">
      <c r="A5" s="10">
        <v>1</v>
      </c>
      <c r="B5" s="10" t="s">
        <v>45</v>
      </c>
      <c r="C5" s="10" t="s">
        <v>46</v>
      </c>
      <c r="D5" s="11" t="s">
        <v>50</v>
      </c>
      <c r="E5" s="24" t="s">
        <v>1058</v>
      </c>
      <c r="F5" s="11" t="s">
        <v>51</v>
      </c>
      <c r="G5" s="11" t="s">
        <v>1059</v>
      </c>
      <c r="H5" s="11" t="s">
        <v>1060</v>
      </c>
      <c r="I5" s="11" t="s">
        <v>1061</v>
      </c>
      <c r="J5" s="11" t="s">
        <v>1062</v>
      </c>
      <c r="K5" s="25" t="s">
        <v>1063</v>
      </c>
      <c r="L5" s="10" t="s">
        <v>8</v>
      </c>
      <c r="M5" s="14" t="s">
        <v>61</v>
      </c>
    </row>
    <row r="6" spans="1:13" ht="36" x14ac:dyDescent="0.25">
      <c r="A6" s="15">
        <v>2</v>
      </c>
      <c r="B6" s="15" t="s">
        <v>66</v>
      </c>
      <c r="C6" s="15" t="s">
        <v>46</v>
      </c>
      <c r="D6" s="16" t="s">
        <v>68</v>
      </c>
      <c r="E6" s="16" t="s">
        <v>1064</v>
      </c>
      <c r="F6" s="16" t="s">
        <v>1065</v>
      </c>
      <c r="G6" s="16" t="s">
        <v>1066</v>
      </c>
      <c r="H6" s="16" t="s">
        <v>1067</v>
      </c>
      <c r="I6" s="16" t="s">
        <v>1068</v>
      </c>
      <c r="J6" s="16" t="s">
        <v>1069</v>
      </c>
      <c r="K6" s="26" t="s">
        <v>1070</v>
      </c>
      <c r="L6" s="15" t="s">
        <v>8</v>
      </c>
      <c r="M6" s="17" t="s">
        <v>61</v>
      </c>
    </row>
    <row r="7" spans="1:13" ht="24" x14ac:dyDescent="0.25">
      <c r="A7" s="10">
        <v>3</v>
      </c>
      <c r="B7" s="10" t="s">
        <v>81</v>
      </c>
      <c r="C7" s="10" t="s">
        <v>46</v>
      </c>
      <c r="D7" s="11" t="s">
        <v>83</v>
      </c>
      <c r="E7" s="11" t="s">
        <v>1071</v>
      </c>
      <c r="F7" s="11" t="s">
        <v>1072</v>
      </c>
      <c r="G7" s="11" t="s">
        <v>1073</v>
      </c>
      <c r="H7" s="11" t="s">
        <v>1074</v>
      </c>
      <c r="I7" s="11" t="s">
        <v>87</v>
      </c>
      <c r="J7" s="11" t="s">
        <v>1075</v>
      </c>
      <c r="K7" s="25" t="s">
        <v>1076</v>
      </c>
      <c r="L7" s="10" t="s">
        <v>14</v>
      </c>
      <c r="M7" s="14" t="s">
        <v>61</v>
      </c>
    </row>
    <row r="8" spans="1:13" ht="24" x14ac:dyDescent="0.25">
      <c r="A8" s="15">
        <v>4</v>
      </c>
      <c r="B8" s="15" t="s">
        <v>88</v>
      </c>
      <c r="C8" s="15" t="s">
        <v>46</v>
      </c>
      <c r="D8" s="16" t="s">
        <v>91</v>
      </c>
      <c r="E8" s="27" t="s">
        <v>1058</v>
      </c>
      <c r="F8" s="16" t="s">
        <v>92</v>
      </c>
      <c r="G8" s="16" t="s">
        <v>96</v>
      </c>
      <c r="H8" s="16" t="s">
        <v>87</v>
      </c>
      <c r="I8" s="16" t="s">
        <v>87</v>
      </c>
      <c r="J8" s="16" t="s">
        <v>87</v>
      </c>
      <c r="K8" s="16" t="s">
        <v>78</v>
      </c>
      <c r="L8" s="15" t="s">
        <v>14</v>
      </c>
      <c r="M8" s="17" t="s">
        <v>61</v>
      </c>
    </row>
    <row r="9" spans="1:13" ht="24" x14ac:dyDescent="0.25">
      <c r="A9" s="10">
        <v>5</v>
      </c>
      <c r="B9" s="10" t="s">
        <v>99</v>
      </c>
      <c r="C9" s="10" t="s">
        <v>46</v>
      </c>
      <c r="D9" s="11" t="s">
        <v>102</v>
      </c>
      <c r="E9" s="24" t="s">
        <v>1058</v>
      </c>
      <c r="F9" s="11" t="s">
        <v>103</v>
      </c>
      <c r="G9" s="11" t="s">
        <v>106</v>
      </c>
      <c r="H9" s="11" t="s">
        <v>87</v>
      </c>
      <c r="I9" s="11" t="s">
        <v>87</v>
      </c>
      <c r="J9" s="11" t="s">
        <v>87</v>
      </c>
      <c r="K9" s="11" t="s">
        <v>78</v>
      </c>
      <c r="L9" s="10" t="s">
        <v>14</v>
      </c>
      <c r="M9" s="10" t="s">
        <v>108</v>
      </c>
    </row>
    <row r="10" spans="1:13" ht="24" x14ac:dyDescent="0.25">
      <c r="A10" s="15">
        <v>6</v>
      </c>
      <c r="B10" s="15" t="s">
        <v>110</v>
      </c>
      <c r="C10" s="15" t="s">
        <v>46</v>
      </c>
      <c r="D10" s="16" t="s">
        <v>112</v>
      </c>
      <c r="E10" s="27" t="s">
        <v>1058</v>
      </c>
      <c r="F10" s="16" t="s">
        <v>113</v>
      </c>
      <c r="G10" s="16" t="s">
        <v>96</v>
      </c>
      <c r="H10" s="16" t="s">
        <v>87</v>
      </c>
      <c r="I10" s="16" t="s">
        <v>87</v>
      </c>
      <c r="J10" s="16" t="s">
        <v>87</v>
      </c>
      <c r="K10" s="16" t="s">
        <v>78</v>
      </c>
      <c r="L10" s="15" t="s">
        <v>14</v>
      </c>
      <c r="M10" s="17" t="s">
        <v>61</v>
      </c>
    </row>
    <row r="11" spans="1:13" ht="24" x14ac:dyDescent="0.25">
      <c r="A11" s="10">
        <v>7</v>
      </c>
      <c r="B11" s="10" t="s">
        <v>114</v>
      </c>
      <c r="C11" s="10" t="s">
        <v>46</v>
      </c>
      <c r="D11" s="11" t="s">
        <v>116</v>
      </c>
      <c r="E11" s="24" t="s">
        <v>1077</v>
      </c>
      <c r="F11" s="11" t="s">
        <v>1078</v>
      </c>
      <c r="G11" s="11" t="s">
        <v>1079</v>
      </c>
      <c r="H11" s="11" t="s">
        <v>87</v>
      </c>
      <c r="I11" s="11" t="s">
        <v>121</v>
      </c>
      <c r="J11" s="11" t="s">
        <v>1080</v>
      </c>
      <c r="K11" s="25" t="s">
        <v>1081</v>
      </c>
      <c r="L11" s="10" t="s">
        <v>14</v>
      </c>
      <c r="M11" s="10" t="s">
        <v>108</v>
      </c>
    </row>
    <row r="12" spans="1:13" ht="24" x14ac:dyDescent="0.25">
      <c r="A12" s="15">
        <v>8</v>
      </c>
      <c r="B12" s="15" t="s">
        <v>122</v>
      </c>
      <c r="C12" s="15" t="s">
        <v>46</v>
      </c>
      <c r="D12" s="16" t="s">
        <v>104</v>
      </c>
      <c r="E12" s="27" t="s">
        <v>1058</v>
      </c>
      <c r="F12" s="16" t="s">
        <v>124</v>
      </c>
      <c r="G12" s="16" t="s">
        <v>96</v>
      </c>
      <c r="H12" s="16" t="s">
        <v>87</v>
      </c>
      <c r="I12" s="16" t="s">
        <v>87</v>
      </c>
      <c r="J12" s="16" t="s">
        <v>87</v>
      </c>
      <c r="K12" s="16" t="s">
        <v>78</v>
      </c>
      <c r="L12" s="15" t="s">
        <v>14</v>
      </c>
      <c r="M12" s="15" t="s">
        <v>108</v>
      </c>
    </row>
    <row r="13" spans="1:13" ht="24" x14ac:dyDescent="0.25">
      <c r="A13" s="10">
        <v>9</v>
      </c>
      <c r="B13" s="10" t="s">
        <v>128</v>
      </c>
      <c r="C13" s="10" t="s">
        <v>46</v>
      </c>
      <c r="D13" s="11" t="s">
        <v>130</v>
      </c>
      <c r="E13" s="24" t="s">
        <v>1058</v>
      </c>
      <c r="F13" s="11" t="s">
        <v>131</v>
      </c>
      <c r="G13" s="11" t="s">
        <v>96</v>
      </c>
      <c r="H13" s="11" t="s">
        <v>87</v>
      </c>
      <c r="I13" s="11" t="s">
        <v>87</v>
      </c>
      <c r="J13" s="11" t="s">
        <v>87</v>
      </c>
      <c r="K13" s="11" t="s">
        <v>78</v>
      </c>
      <c r="L13" s="10" t="s">
        <v>14</v>
      </c>
      <c r="M13" s="10" t="s">
        <v>108</v>
      </c>
    </row>
    <row r="14" spans="1:13" ht="24" x14ac:dyDescent="0.25">
      <c r="A14" s="15">
        <v>10</v>
      </c>
      <c r="B14" s="15" t="s">
        <v>133</v>
      </c>
      <c r="C14" s="15" t="s">
        <v>46</v>
      </c>
      <c r="D14" s="16" t="s">
        <v>135</v>
      </c>
      <c r="E14" s="27" t="s">
        <v>1058</v>
      </c>
      <c r="F14" s="16" t="s">
        <v>136</v>
      </c>
      <c r="G14" s="16" t="s">
        <v>96</v>
      </c>
      <c r="H14" s="16" t="s">
        <v>87</v>
      </c>
      <c r="I14" s="16" t="s">
        <v>87</v>
      </c>
      <c r="J14" s="16" t="s">
        <v>87</v>
      </c>
      <c r="K14" s="16" t="s">
        <v>78</v>
      </c>
      <c r="L14" s="15" t="s">
        <v>14</v>
      </c>
      <c r="M14" s="15" t="s">
        <v>108</v>
      </c>
    </row>
    <row r="15" spans="1:13" ht="24" x14ac:dyDescent="0.25">
      <c r="A15" s="10">
        <v>11</v>
      </c>
      <c r="B15" s="10" t="s">
        <v>138</v>
      </c>
      <c r="C15" s="10" t="s">
        <v>46</v>
      </c>
      <c r="D15" s="11" t="s">
        <v>139</v>
      </c>
      <c r="E15" s="24" t="s">
        <v>1058</v>
      </c>
      <c r="F15" s="11" t="s">
        <v>140</v>
      </c>
      <c r="G15" s="11" t="s">
        <v>96</v>
      </c>
      <c r="H15" s="11" t="s">
        <v>87</v>
      </c>
      <c r="I15" s="11" t="s">
        <v>87</v>
      </c>
      <c r="J15" s="11" t="s">
        <v>87</v>
      </c>
      <c r="K15" s="11" t="s">
        <v>78</v>
      </c>
      <c r="L15" s="10" t="s">
        <v>14</v>
      </c>
      <c r="M15" s="10" t="s">
        <v>108</v>
      </c>
    </row>
    <row r="16" spans="1:13" ht="24" x14ac:dyDescent="0.25">
      <c r="A16" s="15">
        <v>12</v>
      </c>
      <c r="B16" s="15" t="s">
        <v>141</v>
      </c>
      <c r="C16" s="15" t="s">
        <v>46</v>
      </c>
      <c r="D16" s="16" t="s">
        <v>143</v>
      </c>
      <c r="E16" s="27" t="s">
        <v>1058</v>
      </c>
      <c r="F16" s="16" t="s">
        <v>144</v>
      </c>
      <c r="G16" s="16" t="s">
        <v>96</v>
      </c>
      <c r="H16" s="16" t="s">
        <v>87</v>
      </c>
      <c r="I16" s="16" t="s">
        <v>87</v>
      </c>
      <c r="J16" s="16" t="s">
        <v>87</v>
      </c>
      <c r="K16" s="16" t="s">
        <v>78</v>
      </c>
      <c r="L16" s="15" t="s">
        <v>14</v>
      </c>
      <c r="M16" s="15" t="s">
        <v>108</v>
      </c>
    </row>
    <row r="17" spans="1:13" ht="48" x14ac:dyDescent="0.25">
      <c r="A17" s="10">
        <v>13</v>
      </c>
      <c r="B17" s="10" t="s">
        <v>146</v>
      </c>
      <c r="C17" s="10" t="s">
        <v>46</v>
      </c>
      <c r="D17" s="11" t="s">
        <v>148</v>
      </c>
      <c r="E17" s="11" t="s">
        <v>1082</v>
      </c>
      <c r="F17" s="11" t="s">
        <v>1083</v>
      </c>
      <c r="G17" s="11" t="s">
        <v>1084</v>
      </c>
      <c r="H17" s="11" t="s">
        <v>1085</v>
      </c>
      <c r="I17" s="11" t="s">
        <v>1086</v>
      </c>
      <c r="J17" s="11" t="s">
        <v>1075</v>
      </c>
      <c r="K17" s="25" t="s">
        <v>1087</v>
      </c>
      <c r="L17" s="10" t="s">
        <v>8</v>
      </c>
      <c r="M17" s="14" t="s">
        <v>61</v>
      </c>
    </row>
    <row r="18" spans="1:13" ht="24" x14ac:dyDescent="0.25">
      <c r="A18" s="15">
        <v>14</v>
      </c>
      <c r="B18" s="15" t="s">
        <v>152</v>
      </c>
      <c r="C18" s="15" t="s">
        <v>46</v>
      </c>
      <c r="D18" s="16" t="s">
        <v>154</v>
      </c>
      <c r="E18" s="27" t="s">
        <v>1058</v>
      </c>
      <c r="F18" s="16" t="s">
        <v>155</v>
      </c>
      <c r="G18" s="16" t="s">
        <v>96</v>
      </c>
      <c r="H18" s="16" t="s">
        <v>87</v>
      </c>
      <c r="I18" s="16" t="s">
        <v>87</v>
      </c>
      <c r="J18" s="16" t="s">
        <v>87</v>
      </c>
      <c r="K18" s="16" t="s">
        <v>78</v>
      </c>
      <c r="L18" s="15" t="s">
        <v>14</v>
      </c>
      <c r="M18" s="17" t="s">
        <v>61</v>
      </c>
    </row>
    <row r="19" spans="1:13" ht="24" x14ac:dyDescent="0.25">
      <c r="A19" s="10">
        <v>15</v>
      </c>
      <c r="B19" s="10" t="s">
        <v>157</v>
      </c>
      <c r="C19" s="10" t="s">
        <v>46</v>
      </c>
      <c r="D19" s="11" t="s">
        <v>159</v>
      </c>
      <c r="E19" s="24" t="s">
        <v>1058</v>
      </c>
      <c r="F19" s="11" t="s">
        <v>144</v>
      </c>
      <c r="G19" s="11" t="s">
        <v>96</v>
      </c>
      <c r="H19" s="11" t="s">
        <v>87</v>
      </c>
      <c r="I19" s="11" t="s">
        <v>87</v>
      </c>
      <c r="J19" s="11" t="s">
        <v>87</v>
      </c>
      <c r="K19" s="11" t="s">
        <v>78</v>
      </c>
      <c r="L19" s="10" t="s">
        <v>14</v>
      </c>
      <c r="M19" s="10" t="s">
        <v>108</v>
      </c>
    </row>
    <row r="20" spans="1:13" ht="36" x14ac:dyDescent="0.25">
      <c r="A20" s="15">
        <v>16</v>
      </c>
      <c r="B20" s="15" t="s">
        <v>160</v>
      </c>
      <c r="C20" s="15" t="s">
        <v>46</v>
      </c>
      <c r="D20" s="16" t="s">
        <v>162</v>
      </c>
      <c r="E20" s="27" t="s">
        <v>1077</v>
      </c>
      <c r="F20" s="16" t="s">
        <v>1088</v>
      </c>
      <c r="G20" s="16" t="s">
        <v>1089</v>
      </c>
      <c r="H20" s="16" t="s">
        <v>1090</v>
      </c>
      <c r="I20" s="16" t="s">
        <v>165</v>
      </c>
      <c r="J20" s="16" t="s">
        <v>1091</v>
      </c>
      <c r="K20" s="26" t="s">
        <v>1092</v>
      </c>
      <c r="L20" s="15" t="s">
        <v>14</v>
      </c>
      <c r="M20" s="17" t="s">
        <v>61</v>
      </c>
    </row>
    <row r="21" spans="1:13" ht="24" x14ac:dyDescent="0.25">
      <c r="A21" s="10">
        <v>17</v>
      </c>
      <c r="B21" s="10" t="s">
        <v>166</v>
      </c>
      <c r="C21" s="10" t="s">
        <v>46</v>
      </c>
      <c r="D21" s="11" t="s">
        <v>168</v>
      </c>
      <c r="E21" s="24" t="s">
        <v>1058</v>
      </c>
      <c r="F21" s="11" t="s">
        <v>169</v>
      </c>
      <c r="G21" s="11" t="s">
        <v>96</v>
      </c>
      <c r="H21" s="11" t="s">
        <v>87</v>
      </c>
      <c r="I21" s="11" t="s">
        <v>87</v>
      </c>
      <c r="J21" s="11" t="s">
        <v>87</v>
      </c>
      <c r="K21" s="11" t="s">
        <v>78</v>
      </c>
      <c r="L21" s="10" t="s">
        <v>14</v>
      </c>
      <c r="M21" s="10" t="s">
        <v>108</v>
      </c>
    </row>
    <row r="22" spans="1:13" ht="24" x14ac:dyDescent="0.25">
      <c r="A22" s="15">
        <v>18</v>
      </c>
      <c r="B22" s="15" t="s">
        <v>170</v>
      </c>
      <c r="C22" s="15" t="s">
        <v>46</v>
      </c>
      <c r="D22" s="16" t="s">
        <v>148</v>
      </c>
      <c r="E22" s="27" t="s">
        <v>1058</v>
      </c>
      <c r="F22" s="16" t="s">
        <v>174</v>
      </c>
      <c r="G22" s="16" t="s">
        <v>106</v>
      </c>
      <c r="H22" s="16" t="s">
        <v>87</v>
      </c>
      <c r="I22" s="16" t="s">
        <v>87</v>
      </c>
      <c r="J22" s="16" t="s">
        <v>87</v>
      </c>
      <c r="K22" s="16" t="s">
        <v>78</v>
      </c>
      <c r="L22" s="15" t="s">
        <v>14</v>
      </c>
      <c r="M22" s="17" t="s">
        <v>61</v>
      </c>
    </row>
    <row r="23" spans="1:13" ht="24" x14ac:dyDescent="0.25">
      <c r="A23" s="10">
        <v>19</v>
      </c>
      <c r="B23" s="10" t="s">
        <v>178</v>
      </c>
      <c r="C23" s="10" t="s">
        <v>46</v>
      </c>
      <c r="D23" s="11" t="s">
        <v>180</v>
      </c>
      <c r="E23" s="24" t="s">
        <v>1058</v>
      </c>
      <c r="F23" s="11" t="s">
        <v>181</v>
      </c>
      <c r="G23" s="11" t="s">
        <v>96</v>
      </c>
      <c r="H23" s="11" t="s">
        <v>87</v>
      </c>
      <c r="I23" s="11" t="s">
        <v>87</v>
      </c>
      <c r="J23" s="11" t="s">
        <v>87</v>
      </c>
      <c r="K23" s="11" t="s">
        <v>78</v>
      </c>
      <c r="L23" s="10" t="s">
        <v>14</v>
      </c>
      <c r="M23" s="14" t="s">
        <v>61</v>
      </c>
    </row>
    <row r="24" spans="1:13" ht="84" x14ac:dyDescent="0.25">
      <c r="A24" s="15">
        <v>20</v>
      </c>
      <c r="B24" s="15" t="s">
        <v>182</v>
      </c>
      <c r="C24" s="15" t="s">
        <v>46</v>
      </c>
      <c r="D24" s="16" t="s">
        <v>184</v>
      </c>
      <c r="E24" s="27" t="s">
        <v>1077</v>
      </c>
      <c r="F24" s="16" t="s">
        <v>1093</v>
      </c>
      <c r="G24" s="16" t="s">
        <v>1094</v>
      </c>
      <c r="H24" s="16" t="s">
        <v>1095</v>
      </c>
      <c r="I24" s="16" t="s">
        <v>1096</v>
      </c>
      <c r="J24" s="16" t="s">
        <v>1097</v>
      </c>
      <c r="K24" s="26" t="s">
        <v>1098</v>
      </c>
      <c r="L24" s="15" t="s">
        <v>8</v>
      </c>
      <c r="M24" s="17" t="s">
        <v>61</v>
      </c>
    </row>
    <row r="25" spans="1:13" ht="24" x14ac:dyDescent="0.25">
      <c r="A25" s="10">
        <v>21</v>
      </c>
      <c r="B25" s="10" t="s">
        <v>189</v>
      </c>
      <c r="C25" s="10" t="s">
        <v>46</v>
      </c>
      <c r="D25" s="11" t="s">
        <v>191</v>
      </c>
      <c r="E25" s="24" t="s">
        <v>1058</v>
      </c>
      <c r="F25" s="11" t="s">
        <v>192</v>
      </c>
      <c r="G25" s="11" t="s">
        <v>96</v>
      </c>
      <c r="H25" s="11" t="s">
        <v>87</v>
      </c>
      <c r="I25" s="11" t="s">
        <v>87</v>
      </c>
      <c r="J25" s="11" t="s">
        <v>87</v>
      </c>
      <c r="K25" s="25" t="s">
        <v>1099</v>
      </c>
      <c r="L25" s="10" t="s">
        <v>14</v>
      </c>
      <c r="M25" s="10" t="s">
        <v>108</v>
      </c>
    </row>
    <row r="26" spans="1:13" ht="24" x14ac:dyDescent="0.25">
      <c r="A26" s="15">
        <v>22</v>
      </c>
      <c r="B26" s="15" t="s">
        <v>195</v>
      </c>
      <c r="C26" s="15" t="s">
        <v>46</v>
      </c>
      <c r="D26" s="16" t="s">
        <v>197</v>
      </c>
      <c r="E26" s="27" t="s">
        <v>1058</v>
      </c>
      <c r="F26" s="16" t="s">
        <v>92</v>
      </c>
      <c r="G26" s="16" t="s">
        <v>96</v>
      </c>
      <c r="H26" s="16" t="s">
        <v>87</v>
      </c>
      <c r="I26" s="16" t="s">
        <v>87</v>
      </c>
      <c r="J26" s="16" t="s">
        <v>87</v>
      </c>
      <c r="K26" s="16" t="s">
        <v>78</v>
      </c>
      <c r="L26" s="15" t="s">
        <v>14</v>
      </c>
      <c r="M26" s="17" t="s">
        <v>61</v>
      </c>
    </row>
    <row r="27" spans="1:13" ht="132" x14ac:dyDescent="0.25">
      <c r="A27" s="10">
        <v>23</v>
      </c>
      <c r="B27" s="10" t="s">
        <v>199</v>
      </c>
      <c r="C27" s="10" t="s">
        <v>46</v>
      </c>
      <c r="D27" s="11" t="s">
        <v>201</v>
      </c>
      <c r="E27" s="11" t="s">
        <v>1100</v>
      </c>
      <c r="F27" s="11" t="s">
        <v>1100</v>
      </c>
      <c r="G27" s="11" t="s">
        <v>1101</v>
      </c>
      <c r="H27" s="11" t="s">
        <v>1102</v>
      </c>
      <c r="I27" s="11" t="s">
        <v>1103</v>
      </c>
      <c r="J27" s="11" t="s">
        <v>1104</v>
      </c>
      <c r="K27" s="25" t="s">
        <v>1105</v>
      </c>
      <c r="L27" s="10" t="s">
        <v>8</v>
      </c>
      <c r="M27" s="14" t="s">
        <v>61</v>
      </c>
    </row>
    <row r="28" spans="1:13" ht="24" x14ac:dyDescent="0.25">
      <c r="A28" s="15">
        <v>24</v>
      </c>
      <c r="B28" s="15" t="s">
        <v>204</v>
      </c>
      <c r="C28" s="15" t="s">
        <v>46</v>
      </c>
      <c r="D28" s="16" t="s">
        <v>206</v>
      </c>
      <c r="E28" s="27" t="s">
        <v>1058</v>
      </c>
      <c r="F28" s="16" t="s">
        <v>207</v>
      </c>
      <c r="G28" s="16" t="s">
        <v>96</v>
      </c>
      <c r="H28" s="16" t="s">
        <v>87</v>
      </c>
      <c r="I28" s="16" t="s">
        <v>87</v>
      </c>
      <c r="J28" s="16" t="s">
        <v>87</v>
      </c>
      <c r="K28" s="16" t="s">
        <v>78</v>
      </c>
      <c r="L28" s="15" t="s">
        <v>14</v>
      </c>
      <c r="M28" s="22" t="s">
        <v>208</v>
      </c>
    </row>
    <row r="29" spans="1:13" ht="36" x14ac:dyDescent="0.25">
      <c r="A29" s="10">
        <v>25</v>
      </c>
      <c r="B29" s="10" t="s">
        <v>210</v>
      </c>
      <c r="C29" s="10" t="s">
        <v>46</v>
      </c>
      <c r="D29" s="11" t="s">
        <v>1106</v>
      </c>
      <c r="E29" s="24" t="s">
        <v>1077</v>
      </c>
      <c r="F29" s="11" t="s">
        <v>1107</v>
      </c>
      <c r="G29" s="11" t="s">
        <v>1108</v>
      </c>
      <c r="H29" s="11" t="s">
        <v>87</v>
      </c>
      <c r="I29" s="11" t="s">
        <v>165</v>
      </c>
      <c r="J29" s="11" t="s">
        <v>1080</v>
      </c>
      <c r="K29" s="25" t="s">
        <v>1109</v>
      </c>
      <c r="L29" s="10" t="s">
        <v>14</v>
      </c>
      <c r="M29" s="10" t="s">
        <v>108</v>
      </c>
    </row>
    <row r="30" spans="1:13" ht="36" x14ac:dyDescent="0.25">
      <c r="A30" s="15">
        <v>26</v>
      </c>
      <c r="B30" s="15" t="s">
        <v>218</v>
      </c>
      <c r="C30" s="15" t="s">
        <v>46</v>
      </c>
      <c r="D30" s="16" t="s">
        <v>219</v>
      </c>
      <c r="E30" s="27" t="s">
        <v>1058</v>
      </c>
      <c r="F30" s="16" t="s">
        <v>220</v>
      </c>
      <c r="G30" s="16" t="s">
        <v>1110</v>
      </c>
      <c r="H30" s="16" t="s">
        <v>1111</v>
      </c>
      <c r="I30" s="16" t="s">
        <v>1112</v>
      </c>
      <c r="J30" s="16" t="s">
        <v>1062</v>
      </c>
      <c r="K30" s="26" t="s">
        <v>1113</v>
      </c>
      <c r="L30" s="15" t="s">
        <v>8</v>
      </c>
      <c r="M30" s="17" t="s">
        <v>61</v>
      </c>
    </row>
    <row r="31" spans="1:13" ht="24" x14ac:dyDescent="0.25">
      <c r="A31" s="10">
        <v>27</v>
      </c>
      <c r="B31" s="10" t="s">
        <v>225</v>
      </c>
      <c r="C31" s="10" t="s">
        <v>46</v>
      </c>
      <c r="D31" s="11" t="s">
        <v>227</v>
      </c>
      <c r="E31" s="24" t="s">
        <v>1058</v>
      </c>
      <c r="F31" s="11" t="s">
        <v>228</v>
      </c>
      <c r="G31" s="11" t="s">
        <v>96</v>
      </c>
      <c r="H31" s="11" t="s">
        <v>87</v>
      </c>
      <c r="I31" s="11" t="s">
        <v>87</v>
      </c>
      <c r="J31" s="11" t="s">
        <v>87</v>
      </c>
      <c r="K31" s="11" t="s">
        <v>78</v>
      </c>
      <c r="L31" s="10" t="s">
        <v>14</v>
      </c>
      <c r="M31" s="14" t="s">
        <v>61</v>
      </c>
    </row>
    <row r="32" spans="1:13" ht="24" x14ac:dyDescent="0.25">
      <c r="A32" s="15">
        <v>28</v>
      </c>
      <c r="B32" s="15" t="s">
        <v>229</v>
      </c>
      <c r="C32" s="15" t="s">
        <v>46</v>
      </c>
      <c r="D32" s="16" t="s">
        <v>231</v>
      </c>
      <c r="E32" s="27" t="s">
        <v>1058</v>
      </c>
      <c r="F32" s="16" t="s">
        <v>232</v>
      </c>
      <c r="G32" s="16" t="s">
        <v>96</v>
      </c>
      <c r="H32" s="16" t="s">
        <v>87</v>
      </c>
      <c r="I32" s="16" t="s">
        <v>87</v>
      </c>
      <c r="J32" s="16" t="s">
        <v>87</v>
      </c>
      <c r="K32" s="16" t="s">
        <v>78</v>
      </c>
      <c r="L32" s="15" t="s">
        <v>14</v>
      </c>
      <c r="M32" s="17" t="s">
        <v>61</v>
      </c>
    </row>
    <row r="33" spans="1:13" ht="24" x14ac:dyDescent="0.25">
      <c r="A33" s="10">
        <v>29</v>
      </c>
      <c r="B33" s="10" t="s">
        <v>233</v>
      </c>
      <c r="C33" s="10" t="s">
        <v>46</v>
      </c>
      <c r="D33" s="11" t="s">
        <v>236</v>
      </c>
      <c r="E33" s="24" t="s">
        <v>1058</v>
      </c>
      <c r="F33" s="11" t="s">
        <v>237</v>
      </c>
      <c r="G33" s="11" t="s">
        <v>106</v>
      </c>
      <c r="H33" s="11" t="s">
        <v>87</v>
      </c>
      <c r="I33" s="11" t="s">
        <v>87</v>
      </c>
      <c r="J33" s="11" t="s">
        <v>87</v>
      </c>
      <c r="K33" s="11" t="s">
        <v>78</v>
      </c>
      <c r="L33" s="10" t="s">
        <v>14</v>
      </c>
      <c r="M33" s="10" t="s">
        <v>108</v>
      </c>
    </row>
    <row r="34" spans="1:13" ht="24" x14ac:dyDescent="0.25">
      <c r="A34" s="15">
        <v>30</v>
      </c>
      <c r="B34" s="15" t="s">
        <v>239</v>
      </c>
      <c r="C34" s="15" t="s">
        <v>46</v>
      </c>
      <c r="D34" s="16" t="s">
        <v>240</v>
      </c>
      <c r="E34" s="27" t="s">
        <v>1058</v>
      </c>
      <c r="F34" s="16" t="s">
        <v>241</v>
      </c>
      <c r="G34" s="16" t="s">
        <v>96</v>
      </c>
      <c r="H34" s="16" t="s">
        <v>87</v>
      </c>
      <c r="I34" s="16" t="s">
        <v>87</v>
      </c>
      <c r="J34" s="16" t="s">
        <v>87</v>
      </c>
      <c r="K34" s="16" t="s">
        <v>78</v>
      </c>
      <c r="L34" s="15" t="s">
        <v>14</v>
      </c>
      <c r="M34" s="15" t="s">
        <v>108</v>
      </c>
    </row>
    <row r="35" spans="1:13" ht="24" x14ac:dyDescent="0.25">
      <c r="A35" s="10">
        <v>31</v>
      </c>
      <c r="B35" s="10" t="s">
        <v>243</v>
      </c>
      <c r="C35" s="10" t="s">
        <v>46</v>
      </c>
      <c r="D35" s="11" t="s">
        <v>245</v>
      </c>
      <c r="E35" s="24" t="s">
        <v>1058</v>
      </c>
      <c r="F35" s="11" t="s">
        <v>246</v>
      </c>
      <c r="G35" s="11" t="s">
        <v>96</v>
      </c>
      <c r="H35" s="11" t="s">
        <v>87</v>
      </c>
      <c r="I35" s="11" t="s">
        <v>87</v>
      </c>
      <c r="J35" s="11" t="s">
        <v>87</v>
      </c>
      <c r="K35" s="11" t="s">
        <v>78</v>
      </c>
      <c r="L35" s="10" t="s">
        <v>14</v>
      </c>
      <c r="M35" s="14" t="s">
        <v>61</v>
      </c>
    </row>
    <row r="36" spans="1:13" ht="24" x14ac:dyDescent="0.25">
      <c r="A36" s="15">
        <v>32</v>
      </c>
      <c r="B36" s="15" t="s">
        <v>249</v>
      </c>
      <c r="C36" s="15" t="s">
        <v>46</v>
      </c>
      <c r="D36" s="16" t="s">
        <v>206</v>
      </c>
      <c r="E36" s="27" t="s">
        <v>1058</v>
      </c>
      <c r="F36" s="16" t="s">
        <v>207</v>
      </c>
      <c r="G36" s="16" t="s">
        <v>96</v>
      </c>
      <c r="H36" s="16" t="s">
        <v>87</v>
      </c>
      <c r="I36" s="16" t="s">
        <v>87</v>
      </c>
      <c r="J36" s="16" t="s">
        <v>87</v>
      </c>
      <c r="K36" s="16" t="s">
        <v>78</v>
      </c>
      <c r="L36" s="15" t="s">
        <v>14</v>
      </c>
      <c r="M36" s="22" t="s">
        <v>208</v>
      </c>
    </row>
    <row r="37" spans="1:13" ht="24" x14ac:dyDescent="0.25">
      <c r="A37" s="10">
        <v>33</v>
      </c>
      <c r="B37" s="10" t="s">
        <v>252</v>
      </c>
      <c r="C37" s="10" t="s">
        <v>46</v>
      </c>
      <c r="D37" s="11" t="s">
        <v>254</v>
      </c>
      <c r="E37" s="24" t="s">
        <v>1058</v>
      </c>
      <c r="F37" s="11" t="s">
        <v>255</v>
      </c>
      <c r="G37" s="11" t="s">
        <v>96</v>
      </c>
      <c r="H37" s="11" t="s">
        <v>87</v>
      </c>
      <c r="I37" s="11" t="s">
        <v>87</v>
      </c>
      <c r="J37" s="11" t="s">
        <v>87</v>
      </c>
      <c r="K37" s="11" t="s">
        <v>78</v>
      </c>
      <c r="L37" s="10" t="s">
        <v>14</v>
      </c>
      <c r="M37" s="10" t="s">
        <v>108</v>
      </c>
    </row>
    <row r="38" spans="1:13" ht="24" x14ac:dyDescent="0.25">
      <c r="A38" s="15">
        <v>34</v>
      </c>
      <c r="B38" s="15" t="s">
        <v>256</v>
      </c>
      <c r="C38" s="15" t="s">
        <v>46</v>
      </c>
      <c r="D38" s="16" t="s">
        <v>91</v>
      </c>
      <c r="E38" s="27" t="s">
        <v>1058</v>
      </c>
      <c r="F38" s="16" t="s">
        <v>258</v>
      </c>
      <c r="G38" s="16" t="s">
        <v>96</v>
      </c>
      <c r="H38" s="16" t="s">
        <v>87</v>
      </c>
      <c r="I38" s="16" t="s">
        <v>87</v>
      </c>
      <c r="J38" s="16" t="s">
        <v>87</v>
      </c>
      <c r="K38" s="16" t="s">
        <v>78</v>
      </c>
      <c r="L38" s="15" t="s">
        <v>14</v>
      </c>
      <c r="M38" s="17" t="s">
        <v>61</v>
      </c>
    </row>
    <row r="39" spans="1:13" ht="72" x14ac:dyDescent="0.25">
      <c r="A39" s="10">
        <v>35</v>
      </c>
      <c r="B39" s="10" t="s">
        <v>259</v>
      </c>
      <c r="C39" s="10" t="s">
        <v>46</v>
      </c>
      <c r="D39" s="11" t="s">
        <v>261</v>
      </c>
      <c r="E39" s="24" t="s">
        <v>1077</v>
      </c>
      <c r="F39" s="11" t="s">
        <v>1114</v>
      </c>
      <c r="G39" s="11" t="s">
        <v>1115</v>
      </c>
      <c r="H39" s="11" t="s">
        <v>1116</v>
      </c>
      <c r="I39" s="11" t="s">
        <v>1117</v>
      </c>
      <c r="J39" s="11" t="s">
        <v>1118</v>
      </c>
      <c r="K39" s="25" t="s">
        <v>1119</v>
      </c>
      <c r="L39" s="10" t="s">
        <v>8</v>
      </c>
      <c r="M39" s="14" t="s">
        <v>61</v>
      </c>
    </row>
    <row r="40" spans="1:13" ht="48" x14ac:dyDescent="0.25">
      <c r="A40" s="15">
        <v>36</v>
      </c>
      <c r="B40" s="15" t="s">
        <v>266</v>
      </c>
      <c r="C40" s="15" t="s">
        <v>46</v>
      </c>
      <c r="D40" s="16" t="s">
        <v>268</v>
      </c>
      <c r="E40" s="16" t="s">
        <v>1120</v>
      </c>
      <c r="F40" s="16" t="s">
        <v>1121</v>
      </c>
      <c r="G40" s="16" t="s">
        <v>1122</v>
      </c>
      <c r="H40" s="16" t="s">
        <v>1123</v>
      </c>
      <c r="I40" s="16" t="s">
        <v>1124</v>
      </c>
      <c r="J40" s="16" t="s">
        <v>1125</v>
      </c>
      <c r="K40" s="26" t="s">
        <v>1126</v>
      </c>
      <c r="L40" s="15" t="s">
        <v>8</v>
      </c>
      <c r="M40" s="15" t="s">
        <v>108</v>
      </c>
    </row>
    <row r="41" spans="1:13" ht="84" x14ac:dyDescent="0.25">
      <c r="A41" s="10">
        <v>37</v>
      </c>
      <c r="B41" s="10" t="s">
        <v>273</v>
      </c>
      <c r="C41" s="10" t="s">
        <v>46</v>
      </c>
      <c r="D41" s="11" t="s">
        <v>275</v>
      </c>
      <c r="E41" s="24" t="s">
        <v>1058</v>
      </c>
      <c r="F41" s="11" t="s">
        <v>246</v>
      </c>
      <c r="G41" s="11" t="s">
        <v>1127</v>
      </c>
      <c r="H41" s="11" t="s">
        <v>1128</v>
      </c>
      <c r="I41" s="11" t="s">
        <v>1129</v>
      </c>
      <c r="J41" s="11" t="s">
        <v>1062</v>
      </c>
      <c r="K41" s="25" t="s">
        <v>1130</v>
      </c>
      <c r="L41" s="10" t="s">
        <v>8</v>
      </c>
      <c r="M41" s="14" t="s">
        <v>61</v>
      </c>
    </row>
    <row r="42" spans="1:13" ht="24" x14ac:dyDescent="0.25">
      <c r="A42" s="15">
        <v>38</v>
      </c>
      <c r="B42" s="15" t="s">
        <v>280</v>
      </c>
      <c r="C42" s="15" t="s">
        <v>46</v>
      </c>
      <c r="D42" s="16" t="s">
        <v>214</v>
      </c>
      <c r="E42" s="27" t="s">
        <v>1058</v>
      </c>
      <c r="F42" s="16" t="s">
        <v>282</v>
      </c>
      <c r="G42" s="16" t="s">
        <v>106</v>
      </c>
      <c r="H42" s="16" t="s">
        <v>87</v>
      </c>
      <c r="I42" s="16" t="s">
        <v>87</v>
      </c>
      <c r="J42" s="16" t="s">
        <v>87</v>
      </c>
      <c r="K42" s="16" t="s">
        <v>78</v>
      </c>
      <c r="L42" s="15" t="s">
        <v>14</v>
      </c>
      <c r="M42" s="17" t="s">
        <v>61</v>
      </c>
    </row>
    <row r="43" spans="1:13" ht="84" x14ac:dyDescent="0.25">
      <c r="A43" s="10">
        <v>39</v>
      </c>
      <c r="B43" s="10" t="s">
        <v>284</v>
      </c>
      <c r="C43" s="10" t="s">
        <v>46</v>
      </c>
      <c r="D43" s="11" t="s">
        <v>286</v>
      </c>
      <c r="E43" s="11" t="s">
        <v>1131</v>
      </c>
      <c r="F43" s="11" t="s">
        <v>1131</v>
      </c>
      <c r="G43" s="11" t="s">
        <v>1132</v>
      </c>
      <c r="H43" s="11" t="s">
        <v>1133</v>
      </c>
      <c r="I43" s="11" t="s">
        <v>1134</v>
      </c>
      <c r="J43" s="11" t="s">
        <v>1135</v>
      </c>
      <c r="K43" s="25" t="s">
        <v>1136</v>
      </c>
      <c r="L43" s="10" t="s">
        <v>8</v>
      </c>
      <c r="M43" s="14" t="s">
        <v>61</v>
      </c>
    </row>
    <row r="44" spans="1:13" ht="36" x14ac:dyDescent="0.25">
      <c r="A44" s="15">
        <v>40</v>
      </c>
      <c r="B44" s="15" t="s">
        <v>290</v>
      </c>
      <c r="C44" s="15" t="s">
        <v>46</v>
      </c>
      <c r="D44" s="16" t="s">
        <v>292</v>
      </c>
      <c r="E44" s="16" t="s">
        <v>1137</v>
      </c>
      <c r="F44" s="16" t="s">
        <v>1138</v>
      </c>
      <c r="G44" s="16" t="s">
        <v>1139</v>
      </c>
      <c r="H44" s="16" t="s">
        <v>1140</v>
      </c>
      <c r="I44" s="16" t="s">
        <v>87</v>
      </c>
      <c r="J44" s="16" t="s">
        <v>1141</v>
      </c>
      <c r="K44" s="26" t="s">
        <v>1142</v>
      </c>
      <c r="L44" s="15" t="s">
        <v>14</v>
      </c>
      <c r="M44" s="17" t="s">
        <v>61</v>
      </c>
    </row>
    <row r="45" spans="1:13" ht="24" x14ac:dyDescent="0.25">
      <c r="A45" s="10">
        <v>41</v>
      </c>
      <c r="B45" s="10" t="s">
        <v>295</v>
      </c>
      <c r="C45" s="10" t="s">
        <v>46</v>
      </c>
      <c r="D45" s="11" t="s">
        <v>1143</v>
      </c>
      <c r="E45" s="11" t="s">
        <v>1144</v>
      </c>
      <c r="F45" s="11" t="s">
        <v>1145</v>
      </c>
      <c r="G45" s="11" t="s">
        <v>1146</v>
      </c>
      <c r="H45" s="11" t="s">
        <v>1147</v>
      </c>
      <c r="I45" s="11" t="s">
        <v>121</v>
      </c>
      <c r="J45" s="11" t="s">
        <v>1148</v>
      </c>
      <c r="K45" s="25" t="s">
        <v>1149</v>
      </c>
      <c r="L45" s="10" t="s">
        <v>14</v>
      </c>
      <c r="M45" s="10" t="s">
        <v>108</v>
      </c>
    </row>
    <row r="46" spans="1:13" ht="24" x14ac:dyDescent="0.25">
      <c r="A46" s="15">
        <v>42</v>
      </c>
      <c r="B46" s="15" t="s">
        <v>300</v>
      </c>
      <c r="C46" s="15" t="s">
        <v>46</v>
      </c>
      <c r="D46" s="16" t="s">
        <v>143</v>
      </c>
      <c r="E46" s="16" t="s">
        <v>1150</v>
      </c>
      <c r="F46" s="16" t="s">
        <v>1151</v>
      </c>
      <c r="G46" s="16" t="s">
        <v>1152</v>
      </c>
      <c r="H46" s="16" t="s">
        <v>1153</v>
      </c>
      <c r="I46" s="16" t="s">
        <v>87</v>
      </c>
      <c r="J46" s="16" t="s">
        <v>1154</v>
      </c>
      <c r="K46" s="26" t="s">
        <v>1155</v>
      </c>
      <c r="L46" s="15" t="s">
        <v>14</v>
      </c>
      <c r="M46" s="17" t="s">
        <v>61</v>
      </c>
    </row>
    <row r="47" spans="1:13" ht="24" x14ac:dyDescent="0.25">
      <c r="A47" s="10">
        <v>43</v>
      </c>
      <c r="B47" s="10" t="s">
        <v>303</v>
      </c>
      <c r="C47" s="10" t="s">
        <v>46</v>
      </c>
      <c r="D47" s="11" t="s">
        <v>148</v>
      </c>
      <c r="E47" s="24" t="s">
        <v>1058</v>
      </c>
      <c r="F47" s="11" t="s">
        <v>305</v>
      </c>
      <c r="G47" s="11" t="s">
        <v>96</v>
      </c>
      <c r="H47" s="11" t="s">
        <v>87</v>
      </c>
      <c r="I47" s="11" t="s">
        <v>87</v>
      </c>
      <c r="J47" s="11" t="s">
        <v>87</v>
      </c>
      <c r="K47" s="11" t="s">
        <v>78</v>
      </c>
      <c r="L47" s="10" t="s">
        <v>14</v>
      </c>
      <c r="M47" s="14" t="s">
        <v>61</v>
      </c>
    </row>
    <row r="48" spans="1:13" ht="24" x14ac:dyDescent="0.25">
      <c r="A48" s="15">
        <v>44</v>
      </c>
      <c r="B48" s="15" t="s">
        <v>306</v>
      </c>
      <c r="C48" s="15" t="s">
        <v>46</v>
      </c>
      <c r="D48" s="16" t="s">
        <v>308</v>
      </c>
      <c r="E48" s="27" t="s">
        <v>1058</v>
      </c>
      <c r="F48" s="16" t="s">
        <v>309</v>
      </c>
      <c r="G48" s="16" t="s">
        <v>96</v>
      </c>
      <c r="H48" s="16" t="s">
        <v>87</v>
      </c>
      <c r="I48" s="16" t="s">
        <v>87</v>
      </c>
      <c r="J48" s="16" t="s">
        <v>87</v>
      </c>
      <c r="K48" s="16" t="s">
        <v>78</v>
      </c>
      <c r="L48" s="15" t="s">
        <v>14</v>
      </c>
      <c r="M48" s="17" t="s">
        <v>61</v>
      </c>
    </row>
    <row r="49" spans="1:13" ht="24" x14ac:dyDescent="0.25">
      <c r="A49" s="10">
        <v>45</v>
      </c>
      <c r="B49" s="10" t="s">
        <v>312</v>
      </c>
      <c r="C49" s="10" t="s">
        <v>46</v>
      </c>
      <c r="D49" s="11" t="s">
        <v>159</v>
      </c>
      <c r="E49" s="24" t="s">
        <v>1058</v>
      </c>
      <c r="F49" s="11" t="s">
        <v>314</v>
      </c>
      <c r="G49" s="11" t="s">
        <v>96</v>
      </c>
      <c r="H49" s="11" t="s">
        <v>87</v>
      </c>
      <c r="I49" s="11" t="s">
        <v>87</v>
      </c>
      <c r="J49" s="11" t="s">
        <v>87</v>
      </c>
      <c r="K49" s="11" t="s">
        <v>78</v>
      </c>
      <c r="L49" s="10" t="s">
        <v>14</v>
      </c>
      <c r="M49" s="10" t="s">
        <v>108</v>
      </c>
    </row>
    <row r="50" spans="1:13" ht="108" x14ac:dyDescent="0.25">
      <c r="A50" s="15">
        <v>46</v>
      </c>
      <c r="B50" s="15" t="s">
        <v>316</v>
      </c>
      <c r="C50" s="15" t="s">
        <v>46</v>
      </c>
      <c r="D50" s="16" t="s">
        <v>318</v>
      </c>
      <c r="E50" s="16" t="s">
        <v>1156</v>
      </c>
      <c r="F50" s="16" t="s">
        <v>1156</v>
      </c>
      <c r="G50" s="16" t="s">
        <v>1157</v>
      </c>
      <c r="H50" s="16" t="s">
        <v>1158</v>
      </c>
      <c r="I50" s="16" t="s">
        <v>1159</v>
      </c>
      <c r="J50" s="16" t="s">
        <v>1160</v>
      </c>
      <c r="K50" s="26" t="s">
        <v>1161</v>
      </c>
      <c r="L50" s="15" t="s">
        <v>8</v>
      </c>
      <c r="M50" s="17" t="s">
        <v>61</v>
      </c>
    </row>
    <row r="51" spans="1:13" ht="24" x14ac:dyDescent="0.25">
      <c r="A51" s="10">
        <v>47</v>
      </c>
      <c r="B51" s="10" t="s">
        <v>323</v>
      </c>
      <c r="C51" s="10" t="s">
        <v>46</v>
      </c>
      <c r="D51" s="11" t="s">
        <v>325</v>
      </c>
      <c r="E51" s="24" t="s">
        <v>1058</v>
      </c>
      <c r="F51" s="11" t="s">
        <v>326</v>
      </c>
      <c r="G51" s="11" t="s">
        <v>96</v>
      </c>
      <c r="H51" s="11" t="s">
        <v>87</v>
      </c>
      <c r="I51" s="11" t="s">
        <v>87</v>
      </c>
      <c r="J51" s="11" t="s">
        <v>87</v>
      </c>
      <c r="K51" s="11" t="s">
        <v>78</v>
      </c>
      <c r="L51" s="10" t="s">
        <v>14</v>
      </c>
      <c r="M51" s="10" t="s">
        <v>108</v>
      </c>
    </row>
    <row r="52" spans="1:13" ht="24" x14ac:dyDescent="0.25">
      <c r="A52" s="15">
        <v>48</v>
      </c>
      <c r="B52" s="15" t="s">
        <v>328</v>
      </c>
      <c r="C52" s="15" t="s">
        <v>46</v>
      </c>
      <c r="D52" s="16" t="s">
        <v>214</v>
      </c>
      <c r="E52" s="27" t="s">
        <v>1058</v>
      </c>
      <c r="F52" s="16" t="s">
        <v>330</v>
      </c>
      <c r="G52" s="16" t="s">
        <v>106</v>
      </c>
      <c r="H52" s="16" t="s">
        <v>87</v>
      </c>
      <c r="I52" s="16" t="s">
        <v>87</v>
      </c>
      <c r="J52" s="16" t="s">
        <v>87</v>
      </c>
      <c r="K52" s="16" t="s">
        <v>78</v>
      </c>
      <c r="L52" s="15" t="s">
        <v>14</v>
      </c>
      <c r="M52" s="17" t="s">
        <v>61</v>
      </c>
    </row>
    <row r="53" spans="1:13" ht="24" x14ac:dyDescent="0.25">
      <c r="A53" s="10">
        <v>49</v>
      </c>
      <c r="B53" s="10" t="s">
        <v>332</v>
      </c>
      <c r="C53" s="10" t="s">
        <v>46</v>
      </c>
      <c r="D53" s="11" t="s">
        <v>334</v>
      </c>
      <c r="E53" s="24" t="s">
        <v>1058</v>
      </c>
      <c r="F53" s="11" t="s">
        <v>335</v>
      </c>
      <c r="G53" s="11" t="s">
        <v>96</v>
      </c>
      <c r="H53" s="11" t="s">
        <v>87</v>
      </c>
      <c r="I53" s="11" t="s">
        <v>87</v>
      </c>
      <c r="J53" s="11" t="s">
        <v>87</v>
      </c>
      <c r="K53" s="11" t="s">
        <v>78</v>
      </c>
      <c r="L53" s="10" t="s">
        <v>14</v>
      </c>
      <c r="M53" s="14" t="s">
        <v>61</v>
      </c>
    </row>
    <row r="54" spans="1:13" ht="24" x14ac:dyDescent="0.25">
      <c r="A54" s="15">
        <v>50</v>
      </c>
      <c r="B54" s="15" t="s">
        <v>337</v>
      </c>
      <c r="C54" s="15" t="s">
        <v>46</v>
      </c>
      <c r="D54" s="16" t="s">
        <v>339</v>
      </c>
      <c r="E54" s="27" t="s">
        <v>1058</v>
      </c>
      <c r="F54" s="16" t="s">
        <v>340</v>
      </c>
      <c r="G54" s="16" t="s">
        <v>96</v>
      </c>
      <c r="H54" s="16" t="s">
        <v>87</v>
      </c>
      <c r="I54" s="16" t="s">
        <v>87</v>
      </c>
      <c r="J54" s="16" t="s">
        <v>87</v>
      </c>
      <c r="K54" s="16" t="s">
        <v>78</v>
      </c>
      <c r="L54" s="15" t="s">
        <v>14</v>
      </c>
      <c r="M54" s="15" t="s">
        <v>108</v>
      </c>
    </row>
    <row r="55" spans="1:13" ht="24" x14ac:dyDescent="0.25">
      <c r="A55" s="10">
        <v>51</v>
      </c>
      <c r="B55" s="10" t="s">
        <v>342</v>
      </c>
      <c r="C55" s="10" t="s">
        <v>46</v>
      </c>
      <c r="D55" s="11" t="s">
        <v>297</v>
      </c>
      <c r="E55" s="24" t="s">
        <v>1058</v>
      </c>
      <c r="F55" s="11" t="s">
        <v>344</v>
      </c>
      <c r="G55" s="11" t="s">
        <v>96</v>
      </c>
      <c r="H55" s="11" t="s">
        <v>87</v>
      </c>
      <c r="I55" s="11" t="s">
        <v>87</v>
      </c>
      <c r="J55" s="11" t="s">
        <v>87</v>
      </c>
      <c r="K55" s="25" t="s">
        <v>1162</v>
      </c>
      <c r="L55" s="10" t="s">
        <v>14</v>
      </c>
      <c r="M55" s="14" t="s">
        <v>61</v>
      </c>
    </row>
    <row r="56" spans="1:13" ht="24" x14ac:dyDescent="0.25">
      <c r="A56" s="15">
        <v>52</v>
      </c>
      <c r="B56" s="15" t="s">
        <v>347</v>
      </c>
      <c r="C56" s="15" t="s">
        <v>46</v>
      </c>
      <c r="D56" s="16" t="s">
        <v>349</v>
      </c>
      <c r="E56" s="27" t="s">
        <v>1058</v>
      </c>
      <c r="F56" s="16" t="s">
        <v>350</v>
      </c>
      <c r="G56" s="16" t="s">
        <v>96</v>
      </c>
      <c r="H56" s="16" t="s">
        <v>87</v>
      </c>
      <c r="I56" s="16" t="s">
        <v>87</v>
      </c>
      <c r="J56" s="16" t="s">
        <v>87</v>
      </c>
      <c r="K56" s="16" t="s">
        <v>78</v>
      </c>
      <c r="L56" s="15" t="s">
        <v>14</v>
      </c>
      <c r="M56" s="17" t="s">
        <v>61</v>
      </c>
    </row>
    <row r="57" spans="1:13" ht="24" x14ac:dyDescent="0.25">
      <c r="A57" s="10">
        <v>53</v>
      </c>
      <c r="B57" s="10" t="s">
        <v>352</v>
      </c>
      <c r="C57" s="10" t="s">
        <v>46</v>
      </c>
      <c r="D57" s="11" t="s">
        <v>354</v>
      </c>
      <c r="E57" s="24" t="s">
        <v>1058</v>
      </c>
      <c r="F57" s="11" t="s">
        <v>355</v>
      </c>
      <c r="G57" s="11" t="s">
        <v>96</v>
      </c>
      <c r="H57" s="11" t="s">
        <v>87</v>
      </c>
      <c r="I57" s="11" t="s">
        <v>87</v>
      </c>
      <c r="J57" s="11" t="s">
        <v>87</v>
      </c>
      <c r="K57" s="11" t="s">
        <v>78</v>
      </c>
      <c r="L57" s="10" t="s">
        <v>14</v>
      </c>
      <c r="M57" s="14" t="s">
        <v>61</v>
      </c>
    </row>
    <row r="58" spans="1:13" ht="48" x14ac:dyDescent="0.25">
      <c r="A58" s="15">
        <v>54</v>
      </c>
      <c r="B58" s="15" t="s">
        <v>357</v>
      </c>
      <c r="C58" s="15" t="s">
        <v>46</v>
      </c>
      <c r="D58" s="16" t="s">
        <v>1163</v>
      </c>
      <c r="E58" s="16" t="s">
        <v>1164</v>
      </c>
      <c r="F58" s="16" t="s">
        <v>1164</v>
      </c>
      <c r="G58" s="16" t="s">
        <v>1165</v>
      </c>
      <c r="H58" s="16" t="s">
        <v>1166</v>
      </c>
      <c r="I58" s="16" t="s">
        <v>1167</v>
      </c>
      <c r="J58" s="16" t="s">
        <v>1168</v>
      </c>
      <c r="K58" s="26" t="s">
        <v>1169</v>
      </c>
      <c r="L58" s="15" t="s">
        <v>8</v>
      </c>
      <c r="M58" s="17" t="s">
        <v>61</v>
      </c>
    </row>
    <row r="59" spans="1:13" ht="24" x14ac:dyDescent="0.25">
      <c r="A59" s="10">
        <v>55</v>
      </c>
      <c r="B59" s="10" t="s">
        <v>362</v>
      </c>
      <c r="C59" s="10" t="s">
        <v>363</v>
      </c>
      <c r="D59" s="11" t="s">
        <v>367</v>
      </c>
      <c r="E59" s="24" t="s">
        <v>1058</v>
      </c>
      <c r="F59" s="11" t="s">
        <v>368</v>
      </c>
      <c r="G59" s="11" t="s">
        <v>106</v>
      </c>
      <c r="H59" s="11" t="s">
        <v>87</v>
      </c>
      <c r="I59" s="11" t="s">
        <v>87</v>
      </c>
      <c r="J59" s="11" t="s">
        <v>87</v>
      </c>
      <c r="K59" s="11" t="s">
        <v>78</v>
      </c>
      <c r="L59" s="10" t="s">
        <v>14</v>
      </c>
      <c r="M59" s="14" t="s">
        <v>61</v>
      </c>
    </row>
    <row r="60" spans="1:13" ht="36" x14ac:dyDescent="0.25">
      <c r="A60" s="15">
        <v>56</v>
      </c>
      <c r="B60" s="15" t="s">
        <v>370</v>
      </c>
      <c r="C60" s="15" t="s">
        <v>363</v>
      </c>
      <c r="D60" s="16" t="s">
        <v>777</v>
      </c>
      <c r="E60" s="16" t="s">
        <v>1170</v>
      </c>
      <c r="F60" s="16" t="s">
        <v>1171</v>
      </c>
      <c r="G60" s="16" t="s">
        <v>1172</v>
      </c>
      <c r="H60" s="16" t="s">
        <v>1173</v>
      </c>
      <c r="I60" s="16" t="s">
        <v>1174</v>
      </c>
      <c r="J60" s="16" t="s">
        <v>1175</v>
      </c>
      <c r="K60" s="26" t="s">
        <v>1176</v>
      </c>
      <c r="L60" s="15" t="s">
        <v>8</v>
      </c>
      <c r="M60" s="17" t="s">
        <v>61</v>
      </c>
    </row>
    <row r="61" spans="1:13" ht="24" x14ac:dyDescent="0.25">
      <c r="A61" s="10">
        <v>57</v>
      </c>
      <c r="B61" s="10" t="s">
        <v>377</v>
      </c>
      <c r="C61" s="10" t="s">
        <v>363</v>
      </c>
      <c r="D61" s="11" t="s">
        <v>379</v>
      </c>
      <c r="E61" s="24" t="s">
        <v>1058</v>
      </c>
      <c r="F61" s="11" t="s">
        <v>380</v>
      </c>
      <c r="G61" s="11" t="s">
        <v>96</v>
      </c>
      <c r="H61" s="11" t="s">
        <v>87</v>
      </c>
      <c r="I61" s="11" t="s">
        <v>87</v>
      </c>
      <c r="J61" s="11" t="s">
        <v>87</v>
      </c>
      <c r="K61" s="11" t="s">
        <v>78</v>
      </c>
      <c r="L61" s="10" t="s">
        <v>14</v>
      </c>
      <c r="M61" s="10" t="s">
        <v>108</v>
      </c>
    </row>
    <row r="62" spans="1:13" ht="24" x14ac:dyDescent="0.25">
      <c r="A62" s="15">
        <v>58</v>
      </c>
      <c r="B62" s="15" t="s">
        <v>382</v>
      </c>
      <c r="C62" s="15" t="s">
        <v>383</v>
      </c>
      <c r="D62" s="16" t="s">
        <v>385</v>
      </c>
      <c r="E62" s="27" t="s">
        <v>1058</v>
      </c>
      <c r="F62" s="16" t="s">
        <v>386</v>
      </c>
      <c r="G62" s="16" t="s">
        <v>96</v>
      </c>
      <c r="H62" s="16" t="s">
        <v>87</v>
      </c>
      <c r="I62" s="16" t="s">
        <v>87</v>
      </c>
      <c r="J62" s="16" t="s">
        <v>87</v>
      </c>
      <c r="K62" s="16" t="s">
        <v>78</v>
      </c>
      <c r="L62" s="15" t="s">
        <v>14</v>
      </c>
      <c r="M62" s="17" t="s">
        <v>61</v>
      </c>
    </row>
    <row r="63" spans="1:13" ht="48" x14ac:dyDescent="0.25">
      <c r="A63" s="10">
        <v>59</v>
      </c>
      <c r="B63" s="10" t="s">
        <v>387</v>
      </c>
      <c r="C63" s="10" t="s">
        <v>363</v>
      </c>
      <c r="D63" s="11" t="s">
        <v>325</v>
      </c>
      <c r="E63" s="24" t="s">
        <v>1058</v>
      </c>
      <c r="F63" s="11" t="s">
        <v>390</v>
      </c>
      <c r="G63" s="11" t="s">
        <v>392</v>
      </c>
      <c r="H63" s="11" t="s">
        <v>87</v>
      </c>
      <c r="I63" s="11" t="s">
        <v>165</v>
      </c>
      <c r="J63" s="11" t="s">
        <v>87</v>
      </c>
      <c r="K63" s="25" t="s">
        <v>1177</v>
      </c>
      <c r="L63" s="10" t="s">
        <v>14</v>
      </c>
      <c r="M63" s="10" t="s">
        <v>108</v>
      </c>
    </row>
    <row r="64" spans="1:13" ht="24" x14ac:dyDescent="0.25">
      <c r="A64" s="15">
        <v>60</v>
      </c>
      <c r="B64" s="15" t="s">
        <v>395</v>
      </c>
      <c r="C64" s="15" t="s">
        <v>363</v>
      </c>
      <c r="D64" s="16" t="s">
        <v>397</v>
      </c>
      <c r="E64" s="27" t="s">
        <v>1058</v>
      </c>
      <c r="F64" s="16" t="s">
        <v>398</v>
      </c>
      <c r="G64" s="16" t="s">
        <v>96</v>
      </c>
      <c r="H64" s="16" t="s">
        <v>87</v>
      </c>
      <c r="I64" s="16" t="s">
        <v>87</v>
      </c>
      <c r="J64" s="16" t="s">
        <v>87</v>
      </c>
      <c r="K64" s="16" t="s">
        <v>78</v>
      </c>
      <c r="L64" s="15" t="s">
        <v>14</v>
      </c>
      <c r="M64" s="17" t="s">
        <v>61</v>
      </c>
    </row>
    <row r="65" spans="1:13" ht="24" x14ac:dyDescent="0.25">
      <c r="A65" s="10">
        <v>61</v>
      </c>
      <c r="B65" s="10" t="s">
        <v>400</v>
      </c>
      <c r="C65" s="10" t="s">
        <v>363</v>
      </c>
      <c r="D65" s="11" t="s">
        <v>214</v>
      </c>
      <c r="E65" s="24" t="s">
        <v>1058</v>
      </c>
      <c r="F65" s="11" t="s">
        <v>402</v>
      </c>
      <c r="G65" s="11" t="s">
        <v>106</v>
      </c>
      <c r="H65" s="11" t="s">
        <v>87</v>
      </c>
      <c r="I65" s="11" t="s">
        <v>87</v>
      </c>
      <c r="J65" s="11" t="s">
        <v>87</v>
      </c>
      <c r="K65" s="11" t="s">
        <v>78</v>
      </c>
      <c r="L65" s="10" t="s">
        <v>14</v>
      </c>
      <c r="M65" s="14" t="s">
        <v>61</v>
      </c>
    </row>
    <row r="66" spans="1:13" ht="24" x14ac:dyDescent="0.25">
      <c r="A66" s="15">
        <v>62</v>
      </c>
      <c r="B66" s="15" t="s">
        <v>403</v>
      </c>
      <c r="C66" s="15" t="s">
        <v>363</v>
      </c>
      <c r="D66" s="16" t="s">
        <v>405</v>
      </c>
      <c r="E66" s="16" t="s">
        <v>1178</v>
      </c>
      <c r="F66" s="16" t="s">
        <v>1179</v>
      </c>
      <c r="G66" s="16" t="s">
        <v>1180</v>
      </c>
      <c r="H66" s="16" t="s">
        <v>1181</v>
      </c>
      <c r="I66" s="16" t="s">
        <v>87</v>
      </c>
      <c r="J66" s="16" t="s">
        <v>1182</v>
      </c>
      <c r="K66" s="26" t="s">
        <v>1183</v>
      </c>
      <c r="L66" s="15" t="s">
        <v>14</v>
      </c>
      <c r="M66" s="15" t="s">
        <v>108</v>
      </c>
    </row>
    <row r="67" spans="1:13" ht="24" x14ac:dyDescent="0.25">
      <c r="A67" s="10">
        <v>63</v>
      </c>
      <c r="B67" s="10" t="s">
        <v>408</v>
      </c>
      <c r="C67" s="10" t="s">
        <v>363</v>
      </c>
      <c r="D67" s="11" t="s">
        <v>405</v>
      </c>
      <c r="E67" s="24" t="s">
        <v>1058</v>
      </c>
      <c r="F67" s="11" t="s">
        <v>410</v>
      </c>
      <c r="G67" s="11" t="s">
        <v>96</v>
      </c>
      <c r="H67" s="11" t="s">
        <v>87</v>
      </c>
      <c r="I67" s="11" t="s">
        <v>87</v>
      </c>
      <c r="J67" s="11" t="s">
        <v>87</v>
      </c>
      <c r="K67" s="25" t="s">
        <v>1184</v>
      </c>
      <c r="L67" s="10" t="s">
        <v>14</v>
      </c>
      <c r="M67" s="14" t="s">
        <v>61</v>
      </c>
    </row>
    <row r="68" spans="1:13" ht="24" x14ac:dyDescent="0.25">
      <c r="A68" s="15">
        <v>64</v>
      </c>
      <c r="B68" s="15" t="s">
        <v>413</v>
      </c>
      <c r="C68" s="15" t="s">
        <v>383</v>
      </c>
      <c r="D68" s="16" t="s">
        <v>415</v>
      </c>
      <c r="E68" s="27" t="s">
        <v>1058</v>
      </c>
      <c r="F68" s="16" t="s">
        <v>416</v>
      </c>
      <c r="G68" s="16" t="s">
        <v>96</v>
      </c>
      <c r="H68" s="16" t="s">
        <v>87</v>
      </c>
      <c r="I68" s="16" t="s">
        <v>87</v>
      </c>
      <c r="J68" s="16" t="s">
        <v>87</v>
      </c>
      <c r="K68" s="16" t="s">
        <v>78</v>
      </c>
      <c r="L68" s="15" t="s">
        <v>14</v>
      </c>
      <c r="M68" s="17" t="s">
        <v>61</v>
      </c>
    </row>
    <row r="69" spans="1:13" ht="24" x14ac:dyDescent="0.25">
      <c r="A69" s="10">
        <v>65</v>
      </c>
      <c r="B69" s="10" t="s">
        <v>418</v>
      </c>
      <c r="C69" s="10" t="s">
        <v>363</v>
      </c>
      <c r="D69" s="11" t="s">
        <v>419</v>
      </c>
      <c r="E69" s="24" t="s">
        <v>1058</v>
      </c>
      <c r="F69" s="11" t="s">
        <v>420</v>
      </c>
      <c r="G69" s="11" t="s">
        <v>96</v>
      </c>
      <c r="H69" s="11" t="s">
        <v>87</v>
      </c>
      <c r="I69" s="11" t="s">
        <v>87</v>
      </c>
      <c r="J69" s="11" t="s">
        <v>87</v>
      </c>
      <c r="K69" s="25" t="s">
        <v>1185</v>
      </c>
      <c r="L69" s="10" t="s">
        <v>14</v>
      </c>
      <c r="M69" s="10" t="s">
        <v>108</v>
      </c>
    </row>
    <row r="70" spans="1:13" ht="36" x14ac:dyDescent="0.25">
      <c r="A70" s="15">
        <v>66</v>
      </c>
      <c r="B70" s="15" t="s">
        <v>423</v>
      </c>
      <c r="C70" s="15" t="s">
        <v>363</v>
      </c>
      <c r="D70" s="16" t="s">
        <v>1186</v>
      </c>
      <c r="E70" s="27" t="s">
        <v>1077</v>
      </c>
      <c r="F70" s="16" t="s">
        <v>1187</v>
      </c>
      <c r="G70" s="16" t="s">
        <v>1188</v>
      </c>
      <c r="H70" s="16" t="s">
        <v>1189</v>
      </c>
      <c r="I70" s="16" t="s">
        <v>1190</v>
      </c>
      <c r="J70" s="16" t="s">
        <v>1191</v>
      </c>
      <c r="K70" s="26" t="s">
        <v>1192</v>
      </c>
      <c r="L70" s="15" t="s">
        <v>14</v>
      </c>
      <c r="M70" s="17" t="s">
        <v>61</v>
      </c>
    </row>
    <row r="71" spans="1:13" ht="24" x14ac:dyDescent="0.25">
      <c r="A71" s="10">
        <v>67</v>
      </c>
      <c r="B71" s="10" t="s">
        <v>432</v>
      </c>
      <c r="C71" s="10" t="s">
        <v>363</v>
      </c>
      <c r="D71" s="11" t="s">
        <v>434</v>
      </c>
      <c r="E71" s="24" t="s">
        <v>1058</v>
      </c>
      <c r="F71" s="11" t="s">
        <v>435</v>
      </c>
      <c r="G71" s="11" t="s">
        <v>96</v>
      </c>
      <c r="H71" s="11" t="s">
        <v>87</v>
      </c>
      <c r="I71" s="11" t="s">
        <v>87</v>
      </c>
      <c r="J71" s="11" t="s">
        <v>87</v>
      </c>
      <c r="K71" s="11" t="s">
        <v>78</v>
      </c>
      <c r="L71" s="10" t="s">
        <v>14</v>
      </c>
      <c r="M71" s="14" t="s">
        <v>61</v>
      </c>
    </row>
    <row r="72" spans="1:13" ht="24" x14ac:dyDescent="0.25">
      <c r="A72" s="15">
        <v>68</v>
      </c>
      <c r="B72" s="15" t="s">
        <v>436</v>
      </c>
      <c r="C72" s="15" t="s">
        <v>383</v>
      </c>
      <c r="D72" s="16" t="s">
        <v>261</v>
      </c>
      <c r="E72" s="27" t="s">
        <v>1058</v>
      </c>
      <c r="F72" s="16" t="s">
        <v>439</v>
      </c>
      <c r="G72" s="16" t="s">
        <v>96</v>
      </c>
      <c r="H72" s="16" t="s">
        <v>87</v>
      </c>
      <c r="I72" s="16" t="s">
        <v>87</v>
      </c>
      <c r="J72" s="16" t="s">
        <v>87</v>
      </c>
      <c r="K72" s="16" t="s">
        <v>78</v>
      </c>
      <c r="L72" s="15" t="s">
        <v>14</v>
      </c>
      <c r="M72" s="17" t="s">
        <v>61</v>
      </c>
    </row>
    <row r="73" spans="1:13" ht="24" x14ac:dyDescent="0.25">
      <c r="A73" s="10">
        <v>69</v>
      </c>
      <c r="B73" s="10" t="s">
        <v>441</v>
      </c>
      <c r="C73" s="10" t="s">
        <v>383</v>
      </c>
      <c r="D73" s="11" t="s">
        <v>443</v>
      </c>
      <c r="E73" s="24" t="s">
        <v>1058</v>
      </c>
      <c r="F73" s="11" t="s">
        <v>444</v>
      </c>
      <c r="G73" s="11" t="s">
        <v>96</v>
      </c>
      <c r="H73" s="11" t="s">
        <v>87</v>
      </c>
      <c r="I73" s="11" t="s">
        <v>87</v>
      </c>
      <c r="J73" s="11" t="s">
        <v>87</v>
      </c>
      <c r="K73" s="11" t="s">
        <v>78</v>
      </c>
      <c r="L73" s="10" t="s">
        <v>14</v>
      </c>
      <c r="M73" s="14" t="s">
        <v>61</v>
      </c>
    </row>
    <row r="74" spans="1:13" ht="24" x14ac:dyDescent="0.25">
      <c r="A74" s="15">
        <v>70</v>
      </c>
      <c r="B74" s="15" t="s">
        <v>445</v>
      </c>
      <c r="C74" s="15" t="s">
        <v>383</v>
      </c>
      <c r="D74" s="16" t="s">
        <v>447</v>
      </c>
      <c r="E74" s="27" t="s">
        <v>1058</v>
      </c>
      <c r="F74" s="16" t="s">
        <v>448</v>
      </c>
      <c r="G74" s="16" t="s">
        <v>449</v>
      </c>
      <c r="H74" s="16" t="s">
        <v>87</v>
      </c>
      <c r="I74" s="16" t="s">
        <v>87</v>
      </c>
      <c r="J74" s="16" t="s">
        <v>87</v>
      </c>
      <c r="K74" s="26" t="s">
        <v>1193</v>
      </c>
      <c r="L74" s="15" t="s">
        <v>14</v>
      </c>
      <c r="M74" s="17" t="s">
        <v>61</v>
      </c>
    </row>
    <row r="75" spans="1:13" ht="24" x14ac:dyDescent="0.25">
      <c r="A75" s="10">
        <v>71</v>
      </c>
      <c r="B75" s="10" t="s">
        <v>452</v>
      </c>
      <c r="C75" s="10" t="s">
        <v>363</v>
      </c>
      <c r="D75" s="11" t="s">
        <v>455</v>
      </c>
      <c r="E75" s="24" t="s">
        <v>1058</v>
      </c>
      <c r="F75" s="11" t="s">
        <v>456</v>
      </c>
      <c r="G75" s="11" t="s">
        <v>96</v>
      </c>
      <c r="H75" s="11" t="s">
        <v>87</v>
      </c>
      <c r="I75" s="11" t="s">
        <v>87</v>
      </c>
      <c r="J75" s="11" t="s">
        <v>87</v>
      </c>
      <c r="K75" s="25" t="s">
        <v>1194</v>
      </c>
      <c r="L75" s="10" t="s">
        <v>14</v>
      </c>
      <c r="M75" s="14" t="s">
        <v>61</v>
      </c>
    </row>
    <row r="76" spans="1:13" ht="24" x14ac:dyDescent="0.25">
      <c r="A76" s="15">
        <v>72</v>
      </c>
      <c r="B76" s="15" t="s">
        <v>460</v>
      </c>
      <c r="C76" s="15" t="s">
        <v>383</v>
      </c>
      <c r="D76" s="16" t="s">
        <v>463</v>
      </c>
      <c r="E76" s="27" t="s">
        <v>1058</v>
      </c>
      <c r="F76" s="16" t="s">
        <v>464</v>
      </c>
      <c r="G76" s="16" t="s">
        <v>96</v>
      </c>
      <c r="H76" s="16" t="s">
        <v>87</v>
      </c>
      <c r="I76" s="16" t="s">
        <v>87</v>
      </c>
      <c r="J76" s="16" t="s">
        <v>87</v>
      </c>
      <c r="K76" s="16" t="s">
        <v>78</v>
      </c>
      <c r="L76" s="15" t="s">
        <v>14</v>
      </c>
      <c r="M76" s="17" t="s">
        <v>61</v>
      </c>
    </row>
    <row r="77" spans="1:13" ht="24" x14ac:dyDescent="0.25">
      <c r="A77" s="10">
        <v>73</v>
      </c>
      <c r="B77" s="10" t="s">
        <v>466</v>
      </c>
      <c r="C77" s="10" t="s">
        <v>363</v>
      </c>
      <c r="D77" s="11" t="s">
        <v>135</v>
      </c>
      <c r="E77" s="24" t="s">
        <v>1058</v>
      </c>
      <c r="F77" s="11" t="s">
        <v>468</v>
      </c>
      <c r="G77" s="11" t="s">
        <v>96</v>
      </c>
      <c r="H77" s="11" t="s">
        <v>87</v>
      </c>
      <c r="I77" s="11" t="s">
        <v>87</v>
      </c>
      <c r="J77" s="11" t="s">
        <v>87</v>
      </c>
      <c r="K77" s="25" t="s">
        <v>1195</v>
      </c>
      <c r="L77" s="10" t="s">
        <v>14</v>
      </c>
      <c r="M77" s="14" t="s">
        <v>61</v>
      </c>
    </row>
    <row r="78" spans="1:13" ht="24" x14ac:dyDescent="0.25">
      <c r="A78" s="15">
        <v>74</v>
      </c>
      <c r="B78" s="15" t="s">
        <v>471</v>
      </c>
      <c r="C78" s="15" t="s">
        <v>383</v>
      </c>
      <c r="D78" s="16" t="s">
        <v>473</v>
      </c>
      <c r="E78" s="27" t="s">
        <v>1058</v>
      </c>
      <c r="F78" s="16" t="s">
        <v>386</v>
      </c>
      <c r="G78" s="16" t="s">
        <v>96</v>
      </c>
      <c r="H78" s="16" t="s">
        <v>87</v>
      </c>
      <c r="I78" s="16" t="s">
        <v>87</v>
      </c>
      <c r="J78" s="16" t="s">
        <v>87</v>
      </c>
      <c r="K78" s="16" t="s">
        <v>78</v>
      </c>
      <c r="L78" s="15" t="s">
        <v>14</v>
      </c>
      <c r="M78" s="15" t="s">
        <v>108</v>
      </c>
    </row>
    <row r="79" spans="1:13" ht="84" x14ac:dyDescent="0.25">
      <c r="A79" s="10">
        <v>75</v>
      </c>
      <c r="B79" s="10" t="s">
        <v>475</v>
      </c>
      <c r="C79" s="10" t="s">
        <v>363</v>
      </c>
      <c r="D79" s="11" t="s">
        <v>473</v>
      </c>
      <c r="E79" s="24" t="s">
        <v>1058</v>
      </c>
      <c r="F79" s="11" t="s">
        <v>477</v>
      </c>
      <c r="G79" s="11" t="s">
        <v>1196</v>
      </c>
      <c r="H79" s="11" t="s">
        <v>1197</v>
      </c>
      <c r="I79" s="11" t="s">
        <v>1198</v>
      </c>
      <c r="J79" s="11" t="s">
        <v>1062</v>
      </c>
      <c r="K79" s="25" t="s">
        <v>1199</v>
      </c>
      <c r="L79" s="10" t="s">
        <v>8</v>
      </c>
      <c r="M79" s="14" t="s">
        <v>61</v>
      </c>
    </row>
    <row r="80" spans="1:13" ht="24" x14ac:dyDescent="0.25">
      <c r="A80" s="15">
        <v>76</v>
      </c>
      <c r="B80" s="15" t="s">
        <v>481</v>
      </c>
      <c r="C80" s="15" t="s">
        <v>363</v>
      </c>
      <c r="D80" s="16" t="s">
        <v>483</v>
      </c>
      <c r="E80" s="27" t="s">
        <v>1058</v>
      </c>
      <c r="F80" s="16" t="s">
        <v>484</v>
      </c>
      <c r="G80" s="16" t="s">
        <v>96</v>
      </c>
      <c r="H80" s="16" t="s">
        <v>87</v>
      </c>
      <c r="I80" s="16" t="s">
        <v>87</v>
      </c>
      <c r="J80" s="16" t="s">
        <v>87</v>
      </c>
      <c r="K80" s="16" t="s">
        <v>78</v>
      </c>
      <c r="L80" s="15" t="s">
        <v>14</v>
      </c>
      <c r="M80" s="15" t="s">
        <v>108</v>
      </c>
    </row>
    <row r="81" spans="1:13" ht="24" x14ac:dyDescent="0.25">
      <c r="A81" s="10">
        <v>77</v>
      </c>
      <c r="B81" s="10" t="s">
        <v>486</v>
      </c>
      <c r="C81" s="10" t="s">
        <v>383</v>
      </c>
      <c r="D81" s="11" t="s">
        <v>488</v>
      </c>
      <c r="E81" s="24" t="s">
        <v>1058</v>
      </c>
      <c r="F81" s="11" t="s">
        <v>489</v>
      </c>
      <c r="G81" s="11" t="s">
        <v>96</v>
      </c>
      <c r="H81" s="11" t="s">
        <v>87</v>
      </c>
      <c r="I81" s="11" t="s">
        <v>87</v>
      </c>
      <c r="J81" s="11" t="s">
        <v>87</v>
      </c>
      <c r="K81" s="11" t="s">
        <v>78</v>
      </c>
      <c r="L81" s="10" t="s">
        <v>14</v>
      </c>
      <c r="M81" s="14" t="s">
        <v>61</v>
      </c>
    </row>
    <row r="82" spans="1:13" ht="24" x14ac:dyDescent="0.25">
      <c r="A82" s="15">
        <v>78</v>
      </c>
      <c r="B82" s="15" t="s">
        <v>491</v>
      </c>
      <c r="C82" s="15" t="s">
        <v>363</v>
      </c>
      <c r="D82" s="16" t="s">
        <v>494</v>
      </c>
      <c r="E82" s="27" t="s">
        <v>1058</v>
      </c>
      <c r="F82" s="16" t="s">
        <v>495</v>
      </c>
      <c r="G82" s="16" t="s">
        <v>96</v>
      </c>
      <c r="H82" s="16" t="s">
        <v>87</v>
      </c>
      <c r="I82" s="16" t="s">
        <v>87</v>
      </c>
      <c r="J82" s="16" t="s">
        <v>87</v>
      </c>
      <c r="K82" s="16" t="s">
        <v>78</v>
      </c>
      <c r="L82" s="15" t="s">
        <v>14</v>
      </c>
      <c r="M82" s="17" t="s">
        <v>61</v>
      </c>
    </row>
    <row r="83" spans="1:13" ht="24" x14ac:dyDescent="0.25">
      <c r="A83" s="10">
        <v>79</v>
      </c>
      <c r="B83" s="10" t="s">
        <v>497</v>
      </c>
      <c r="C83" s="10" t="s">
        <v>363</v>
      </c>
      <c r="D83" s="11" t="s">
        <v>499</v>
      </c>
      <c r="E83" s="24" t="s">
        <v>1058</v>
      </c>
      <c r="F83" s="11" t="s">
        <v>500</v>
      </c>
      <c r="G83" s="11" t="s">
        <v>96</v>
      </c>
      <c r="H83" s="11" t="s">
        <v>87</v>
      </c>
      <c r="I83" s="11" t="s">
        <v>87</v>
      </c>
      <c r="J83" s="11" t="s">
        <v>87</v>
      </c>
      <c r="K83" s="11" t="s">
        <v>78</v>
      </c>
      <c r="L83" s="10" t="s">
        <v>14</v>
      </c>
      <c r="M83" s="14" t="s">
        <v>61</v>
      </c>
    </row>
    <row r="84" spans="1:13" ht="24" x14ac:dyDescent="0.25">
      <c r="A84" s="15">
        <v>80</v>
      </c>
      <c r="B84" s="15" t="s">
        <v>501</v>
      </c>
      <c r="C84" s="15" t="s">
        <v>363</v>
      </c>
      <c r="D84" s="16" t="s">
        <v>504</v>
      </c>
      <c r="E84" s="27" t="s">
        <v>1058</v>
      </c>
      <c r="F84" s="16" t="s">
        <v>505</v>
      </c>
      <c r="G84" s="16" t="s">
        <v>96</v>
      </c>
      <c r="H84" s="16" t="s">
        <v>87</v>
      </c>
      <c r="I84" s="16" t="s">
        <v>87</v>
      </c>
      <c r="J84" s="16" t="s">
        <v>87</v>
      </c>
      <c r="K84" s="16" t="s">
        <v>78</v>
      </c>
      <c r="L84" s="15" t="s">
        <v>14</v>
      </c>
      <c r="M84" s="15" t="s">
        <v>108</v>
      </c>
    </row>
    <row r="85" spans="1:13" ht="24" x14ac:dyDescent="0.25">
      <c r="A85" s="10">
        <v>81</v>
      </c>
      <c r="B85" s="10" t="s">
        <v>507</v>
      </c>
      <c r="C85" s="10" t="s">
        <v>363</v>
      </c>
      <c r="D85" s="11" t="s">
        <v>214</v>
      </c>
      <c r="E85" s="24" t="s">
        <v>1058</v>
      </c>
      <c r="F85" s="11" t="s">
        <v>509</v>
      </c>
      <c r="G85" s="11" t="s">
        <v>106</v>
      </c>
      <c r="H85" s="11" t="s">
        <v>87</v>
      </c>
      <c r="I85" s="11" t="s">
        <v>87</v>
      </c>
      <c r="J85" s="11" t="s">
        <v>87</v>
      </c>
      <c r="K85" s="11" t="s">
        <v>78</v>
      </c>
      <c r="L85" s="10" t="s">
        <v>14</v>
      </c>
      <c r="M85" s="14" t="s">
        <v>61</v>
      </c>
    </row>
    <row r="86" spans="1:13" ht="24" x14ac:dyDescent="0.25">
      <c r="A86" s="15">
        <v>82</v>
      </c>
      <c r="B86" s="15" t="s">
        <v>511</v>
      </c>
      <c r="C86" s="15" t="s">
        <v>363</v>
      </c>
      <c r="D86" s="16" t="s">
        <v>148</v>
      </c>
      <c r="E86" s="27" t="s">
        <v>1058</v>
      </c>
      <c r="F86" s="16" t="s">
        <v>513</v>
      </c>
      <c r="G86" s="16" t="s">
        <v>96</v>
      </c>
      <c r="H86" s="16" t="s">
        <v>87</v>
      </c>
      <c r="I86" s="16" t="s">
        <v>87</v>
      </c>
      <c r="J86" s="16" t="s">
        <v>87</v>
      </c>
      <c r="K86" s="26" t="s">
        <v>1200</v>
      </c>
      <c r="L86" s="15" t="s">
        <v>14</v>
      </c>
      <c r="M86" s="17" t="s">
        <v>61</v>
      </c>
    </row>
    <row r="87" spans="1:13" ht="24" x14ac:dyDescent="0.25">
      <c r="A87" s="10">
        <v>83</v>
      </c>
      <c r="B87" s="10" t="s">
        <v>515</v>
      </c>
      <c r="C87" s="10" t="s">
        <v>363</v>
      </c>
      <c r="D87" s="11" t="s">
        <v>518</v>
      </c>
      <c r="E87" s="24" t="s">
        <v>1058</v>
      </c>
      <c r="F87" s="11" t="s">
        <v>519</v>
      </c>
      <c r="G87" s="11" t="s">
        <v>96</v>
      </c>
      <c r="H87" s="11" t="s">
        <v>87</v>
      </c>
      <c r="I87" s="11" t="s">
        <v>87</v>
      </c>
      <c r="J87" s="11" t="s">
        <v>87</v>
      </c>
      <c r="K87" s="11" t="s">
        <v>78</v>
      </c>
      <c r="L87" s="10" t="s">
        <v>14</v>
      </c>
      <c r="M87" s="14" t="s">
        <v>61</v>
      </c>
    </row>
    <row r="88" spans="1:13" ht="24" x14ac:dyDescent="0.25">
      <c r="A88" s="15">
        <v>84</v>
      </c>
      <c r="B88" s="15" t="s">
        <v>521</v>
      </c>
      <c r="C88" s="15" t="s">
        <v>383</v>
      </c>
      <c r="D88" s="16" t="s">
        <v>523</v>
      </c>
      <c r="E88" s="27" t="s">
        <v>1058</v>
      </c>
      <c r="F88" s="16" t="s">
        <v>524</v>
      </c>
      <c r="G88" s="16" t="s">
        <v>449</v>
      </c>
      <c r="H88" s="16" t="s">
        <v>87</v>
      </c>
      <c r="I88" s="16" t="s">
        <v>87</v>
      </c>
      <c r="J88" s="16" t="s">
        <v>87</v>
      </c>
      <c r="K88" s="16" t="s">
        <v>78</v>
      </c>
      <c r="L88" s="15" t="s">
        <v>14</v>
      </c>
      <c r="M88" s="17" t="s">
        <v>61</v>
      </c>
    </row>
    <row r="89" spans="1:13" ht="24" x14ac:dyDescent="0.25">
      <c r="A89" s="10">
        <v>85</v>
      </c>
      <c r="B89" s="10" t="s">
        <v>526</v>
      </c>
      <c r="C89" s="10" t="s">
        <v>363</v>
      </c>
      <c r="D89" s="11" t="s">
        <v>528</v>
      </c>
      <c r="E89" s="24" t="s">
        <v>1058</v>
      </c>
      <c r="F89" s="11" t="s">
        <v>529</v>
      </c>
      <c r="G89" s="11" t="s">
        <v>96</v>
      </c>
      <c r="H89" s="11" t="s">
        <v>87</v>
      </c>
      <c r="I89" s="11" t="s">
        <v>87</v>
      </c>
      <c r="J89" s="11" t="s">
        <v>87</v>
      </c>
      <c r="K89" s="25" t="s">
        <v>1201</v>
      </c>
      <c r="L89" s="10" t="s">
        <v>14</v>
      </c>
      <c r="M89" s="14" t="s">
        <v>61</v>
      </c>
    </row>
    <row r="90" spans="1:13" ht="24" x14ac:dyDescent="0.25">
      <c r="A90" s="15">
        <v>86</v>
      </c>
      <c r="B90" s="15" t="s">
        <v>532</v>
      </c>
      <c r="C90" s="15" t="s">
        <v>363</v>
      </c>
      <c r="D90" s="16" t="s">
        <v>534</v>
      </c>
      <c r="E90" s="27" t="s">
        <v>1058</v>
      </c>
      <c r="F90" s="16" t="s">
        <v>535</v>
      </c>
      <c r="G90" s="16" t="s">
        <v>96</v>
      </c>
      <c r="H90" s="16" t="s">
        <v>87</v>
      </c>
      <c r="I90" s="16" t="s">
        <v>87</v>
      </c>
      <c r="J90" s="16" t="s">
        <v>87</v>
      </c>
      <c r="K90" s="16" t="s">
        <v>78</v>
      </c>
      <c r="L90" s="15" t="s">
        <v>14</v>
      </c>
      <c r="M90" s="15" t="s">
        <v>108</v>
      </c>
    </row>
    <row r="91" spans="1:13" ht="24" x14ac:dyDescent="0.25">
      <c r="A91" s="10">
        <v>87</v>
      </c>
      <c r="B91" s="10" t="s">
        <v>537</v>
      </c>
      <c r="C91" s="10" t="s">
        <v>383</v>
      </c>
      <c r="D91" s="11" t="s">
        <v>540</v>
      </c>
      <c r="E91" s="24" t="s">
        <v>1058</v>
      </c>
      <c r="F91" s="11" t="s">
        <v>541</v>
      </c>
      <c r="G91" s="11" t="s">
        <v>96</v>
      </c>
      <c r="H91" s="11" t="s">
        <v>87</v>
      </c>
      <c r="I91" s="11" t="s">
        <v>87</v>
      </c>
      <c r="J91" s="11" t="s">
        <v>87</v>
      </c>
      <c r="K91" s="11" t="s">
        <v>78</v>
      </c>
      <c r="L91" s="10" t="s">
        <v>14</v>
      </c>
      <c r="M91" s="10" t="s">
        <v>108</v>
      </c>
    </row>
    <row r="92" spans="1:13" ht="24" x14ac:dyDescent="0.25">
      <c r="A92" s="15">
        <v>88</v>
      </c>
      <c r="B92" s="15" t="s">
        <v>543</v>
      </c>
      <c r="C92" s="15" t="s">
        <v>383</v>
      </c>
      <c r="D92" s="16" t="s">
        <v>545</v>
      </c>
      <c r="E92" s="27" t="s">
        <v>1058</v>
      </c>
      <c r="F92" s="16" t="s">
        <v>546</v>
      </c>
      <c r="G92" s="16" t="s">
        <v>106</v>
      </c>
      <c r="H92" s="16" t="s">
        <v>87</v>
      </c>
      <c r="I92" s="16" t="s">
        <v>87</v>
      </c>
      <c r="J92" s="16" t="s">
        <v>87</v>
      </c>
      <c r="K92" s="16" t="s">
        <v>78</v>
      </c>
      <c r="L92" s="15" t="s">
        <v>14</v>
      </c>
      <c r="M92" s="17" t="s">
        <v>61</v>
      </c>
    </row>
    <row r="93" spans="1:13" ht="24" x14ac:dyDescent="0.25">
      <c r="A93" s="10">
        <v>89</v>
      </c>
      <c r="B93" s="10" t="s">
        <v>548</v>
      </c>
      <c r="C93" s="10" t="s">
        <v>363</v>
      </c>
      <c r="D93" s="11" t="s">
        <v>550</v>
      </c>
      <c r="E93" s="24" t="s">
        <v>1058</v>
      </c>
      <c r="F93" s="11" t="s">
        <v>551</v>
      </c>
      <c r="G93" s="11" t="s">
        <v>96</v>
      </c>
      <c r="H93" s="11" t="s">
        <v>87</v>
      </c>
      <c r="I93" s="11" t="s">
        <v>87</v>
      </c>
      <c r="J93" s="11" t="s">
        <v>87</v>
      </c>
      <c r="K93" s="11" t="s">
        <v>78</v>
      </c>
      <c r="L93" s="10" t="s">
        <v>14</v>
      </c>
      <c r="M93" s="14" t="s">
        <v>61</v>
      </c>
    </row>
    <row r="94" spans="1:13" ht="24" x14ac:dyDescent="0.25">
      <c r="A94" s="15">
        <v>90</v>
      </c>
      <c r="B94" s="15" t="s">
        <v>552</v>
      </c>
      <c r="C94" s="15" t="s">
        <v>363</v>
      </c>
      <c r="D94" s="16" t="s">
        <v>159</v>
      </c>
      <c r="E94" s="27" t="s">
        <v>1058</v>
      </c>
      <c r="F94" s="16" t="s">
        <v>554</v>
      </c>
      <c r="G94" s="16" t="s">
        <v>96</v>
      </c>
      <c r="H94" s="16" t="s">
        <v>87</v>
      </c>
      <c r="I94" s="16" t="s">
        <v>87</v>
      </c>
      <c r="J94" s="16" t="s">
        <v>87</v>
      </c>
      <c r="K94" s="26" t="s">
        <v>1202</v>
      </c>
      <c r="L94" s="15" t="s">
        <v>14</v>
      </c>
      <c r="M94" s="17" t="s">
        <v>61</v>
      </c>
    </row>
    <row r="95" spans="1:13" ht="24" x14ac:dyDescent="0.25">
      <c r="A95" s="10">
        <v>91</v>
      </c>
      <c r="B95" s="10" t="s">
        <v>557</v>
      </c>
      <c r="C95" s="10" t="s">
        <v>363</v>
      </c>
      <c r="D95" s="11" t="s">
        <v>560</v>
      </c>
      <c r="E95" s="24" t="s">
        <v>1058</v>
      </c>
      <c r="F95" s="11" t="s">
        <v>561</v>
      </c>
      <c r="G95" s="11" t="s">
        <v>96</v>
      </c>
      <c r="H95" s="11" t="s">
        <v>87</v>
      </c>
      <c r="I95" s="11" t="s">
        <v>87</v>
      </c>
      <c r="J95" s="11" t="s">
        <v>87</v>
      </c>
      <c r="K95" s="11" t="s">
        <v>78</v>
      </c>
      <c r="L95" s="10" t="s">
        <v>14</v>
      </c>
      <c r="M95" s="14" t="s">
        <v>61</v>
      </c>
    </row>
    <row r="96" spans="1:13" ht="24" x14ac:dyDescent="0.25">
      <c r="A96" s="15">
        <v>92</v>
      </c>
      <c r="B96" s="15" t="s">
        <v>563</v>
      </c>
      <c r="C96" s="15" t="s">
        <v>383</v>
      </c>
      <c r="D96" s="16" t="s">
        <v>565</v>
      </c>
      <c r="E96" s="27" t="s">
        <v>1058</v>
      </c>
      <c r="F96" s="16" t="s">
        <v>566</v>
      </c>
      <c r="G96" s="16" t="s">
        <v>449</v>
      </c>
      <c r="H96" s="16" t="s">
        <v>87</v>
      </c>
      <c r="I96" s="16" t="s">
        <v>87</v>
      </c>
      <c r="J96" s="16" t="s">
        <v>87</v>
      </c>
      <c r="K96" s="16" t="s">
        <v>78</v>
      </c>
      <c r="L96" s="15" t="s">
        <v>14</v>
      </c>
      <c r="M96" s="17" t="s">
        <v>61</v>
      </c>
    </row>
    <row r="97" spans="1:13" ht="24" x14ac:dyDescent="0.25">
      <c r="A97" s="10">
        <v>93</v>
      </c>
      <c r="B97" s="10" t="s">
        <v>568</v>
      </c>
      <c r="C97" s="10" t="s">
        <v>363</v>
      </c>
      <c r="D97" s="11" t="s">
        <v>570</v>
      </c>
      <c r="E97" s="24" t="s">
        <v>1058</v>
      </c>
      <c r="F97" s="11" t="s">
        <v>571</v>
      </c>
      <c r="G97" s="11" t="s">
        <v>96</v>
      </c>
      <c r="H97" s="11" t="s">
        <v>87</v>
      </c>
      <c r="I97" s="11" t="s">
        <v>87</v>
      </c>
      <c r="J97" s="11" t="s">
        <v>87</v>
      </c>
      <c r="K97" s="25" t="s">
        <v>1203</v>
      </c>
      <c r="L97" s="10" t="s">
        <v>14</v>
      </c>
      <c r="M97" s="14" t="s">
        <v>61</v>
      </c>
    </row>
    <row r="98" spans="1:13" ht="24" x14ac:dyDescent="0.25">
      <c r="A98" s="15">
        <v>94</v>
      </c>
      <c r="B98" s="15" t="s">
        <v>574</v>
      </c>
      <c r="C98" s="15" t="s">
        <v>363</v>
      </c>
      <c r="D98" s="16" t="s">
        <v>576</v>
      </c>
      <c r="E98" s="27" t="s">
        <v>1058</v>
      </c>
      <c r="F98" s="16" t="s">
        <v>577</v>
      </c>
      <c r="G98" s="16" t="s">
        <v>96</v>
      </c>
      <c r="H98" s="16" t="s">
        <v>87</v>
      </c>
      <c r="I98" s="16" t="s">
        <v>87</v>
      </c>
      <c r="J98" s="16" t="s">
        <v>87</v>
      </c>
      <c r="K98" s="16" t="s">
        <v>78</v>
      </c>
      <c r="L98" s="15" t="s">
        <v>14</v>
      </c>
      <c r="M98" s="15" t="s">
        <v>108</v>
      </c>
    </row>
    <row r="99" spans="1:13" ht="48" x14ac:dyDescent="0.25">
      <c r="A99" s="10">
        <v>95</v>
      </c>
      <c r="B99" s="10" t="s">
        <v>579</v>
      </c>
      <c r="C99" s="10" t="s">
        <v>363</v>
      </c>
      <c r="D99" s="11" t="s">
        <v>581</v>
      </c>
      <c r="E99" s="24" t="s">
        <v>1058</v>
      </c>
      <c r="F99" s="11" t="s">
        <v>582</v>
      </c>
      <c r="G99" s="11" t="s">
        <v>583</v>
      </c>
      <c r="H99" s="11" t="s">
        <v>87</v>
      </c>
      <c r="I99" s="11" t="s">
        <v>165</v>
      </c>
      <c r="J99" s="11" t="s">
        <v>87</v>
      </c>
      <c r="K99" s="25" t="s">
        <v>1204</v>
      </c>
      <c r="L99" s="10" t="s">
        <v>14</v>
      </c>
      <c r="M99" s="10" t="s">
        <v>108</v>
      </c>
    </row>
    <row r="100" spans="1:13" ht="24" x14ac:dyDescent="0.25">
      <c r="A100" s="15">
        <v>96</v>
      </c>
      <c r="B100" s="15" t="s">
        <v>586</v>
      </c>
      <c r="C100" s="15" t="s">
        <v>383</v>
      </c>
      <c r="D100" s="16" t="s">
        <v>588</v>
      </c>
      <c r="E100" s="27" t="s">
        <v>1058</v>
      </c>
      <c r="F100" s="16" t="s">
        <v>589</v>
      </c>
      <c r="G100" s="16" t="s">
        <v>96</v>
      </c>
      <c r="H100" s="16" t="s">
        <v>87</v>
      </c>
      <c r="I100" s="16" t="s">
        <v>87</v>
      </c>
      <c r="J100" s="16" t="s">
        <v>87</v>
      </c>
      <c r="K100" s="26" t="s">
        <v>1205</v>
      </c>
      <c r="L100" s="15" t="s">
        <v>14</v>
      </c>
      <c r="M100" s="17" t="s">
        <v>61</v>
      </c>
    </row>
    <row r="101" spans="1:13" ht="24" x14ac:dyDescent="0.25">
      <c r="A101" s="10">
        <v>97</v>
      </c>
      <c r="B101" s="10" t="s">
        <v>592</v>
      </c>
      <c r="C101" s="10" t="s">
        <v>363</v>
      </c>
      <c r="D101" s="11" t="s">
        <v>594</v>
      </c>
      <c r="E101" s="24" t="s">
        <v>1058</v>
      </c>
      <c r="F101" s="11" t="s">
        <v>595</v>
      </c>
      <c r="G101" s="11" t="s">
        <v>96</v>
      </c>
      <c r="H101" s="11" t="s">
        <v>87</v>
      </c>
      <c r="I101" s="11" t="s">
        <v>87</v>
      </c>
      <c r="J101" s="11" t="s">
        <v>87</v>
      </c>
      <c r="K101" s="11" t="s">
        <v>78</v>
      </c>
      <c r="L101" s="10" t="s">
        <v>14</v>
      </c>
      <c r="M101" s="10" t="s">
        <v>108</v>
      </c>
    </row>
    <row r="102" spans="1:13" ht="24" x14ac:dyDescent="0.25">
      <c r="A102" s="15">
        <v>98</v>
      </c>
      <c r="B102" s="15" t="s">
        <v>597</v>
      </c>
      <c r="C102" s="15" t="s">
        <v>383</v>
      </c>
      <c r="D102" s="16" t="s">
        <v>214</v>
      </c>
      <c r="E102" s="27" t="s">
        <v>1058</v>
      </c>
      <c r="F102" s="16" t="s">
        <v>599</v>
      </c>
      <c r="G102" s="16" t="s">
        <v>96</v>
      </c>
      <c r="H102" s="16" t="s">
        <v>87</v>
      </c>
      <c r="I102" s="16" t="s">
        <v>87</v>
      </c>
      <c r="J102" s="16" t="s">
        <v>87</v>
      </c>
      <c r="K102" s="16" t="s">
        <v>78</v>
      </c>
      <c r="L102" s="15" t="s">
        <v>14</v>
      </c>
      <c r="M102" s="15" t="s">
        <v>108</v>
      </c>
    </row>
    <row r="103" spans="1:13" ht="24" x14ac:dyDescent="0.25">
      <c r="A103" s="10">
        <v>99</v>
      </c>
      <c r="B103" s="10" t="s">
        <v>601</v>
      </c>
      <c r="C103" s="10" t="s">
        <v>363</v>
      </c>
      <c r="D103" s="11" t="s">
        <v>603</v>
      </c>
      <c r="E103" s="24" t="s">
        <v>1058</v>
      </c>
      <c r="F103" s="11" t="s">
        <v>604</v>
      </c>
      <c r="G103" s="11" t="s">
        <v>96</v>
      </c>
      <c r="H103" s="11" t="s">
        <v>87</v>
      </c>
      <c r="I103" s="11" t="s">
        <v>87</v>
      </c>
      <c r="J103" s="11" t="s">
        <v>87</v>
      </c>
      <c r="K103" s="25" t="s">
        <v>1206</v>
      </c>
      <c r="L103" s="10" t="s">
        <v>14</v>
      </c>
      <c r="M103" s="14" t="s">
        <v>61</v>
      </c>
    </row>
    <row r="104" spans="1:13" ht="24" x14ac:dyDescent="0.25">
      <c r="A104" s="15">
        <v>100</v>
      </c>
      <c r="B104" s="15" t="s">
        <v>607</v>
      </c>
      <c r="C104" s="15" t="s">
        <v>363</v>
      </c>
      <c r="D104" s="16" t="s">
        <v>609</v>
      </c>
      <c r="E104" s="27" t="s">
        <v>1058</v>
      </c>
      <c r="F104" s="16" t="s">
        <v>610</v>
      </c>
      <c r="G104" s="16" t="s">
        <v>96</v>
      </c>
      <c r="H104" s="16" t="s">
        <v>87</v>
      </c>
      <c r="I104" s="16" t="s">
        <v>87</v>
      </c>
      <c r="J104" s="16" t="s">
        <v>87</v>
      </c>
      <c r="K104" s="16" t="s">
        <v>78</v>
      </c>
      <c r="L104" s="15" t="s">
        <v>14</v>
      </c>
      <c r="M104" s="17" t="s">
        <v>61</v>
      </c>
    </row>
    <row r="105" spans="1:13" ht="24" x14ac:dyDescent="0.25">
      <c r="A105" s="10">
        <v>101</v>
      </c>
      <c r="B105" s="10" t="s">
        <v>612</v>
      </c>
      <c r="C105" s="10" t="s">
        <v>383</v>
      </c>
      <c r="D105" s="11" t="s">
        <v>615</v>
      </c>
      <c r="E105" s="24" t="s">
        <v>1058</v>
      </c>
      <c r="F105" s="11" t="s">
        <v>616</v>
      </c>
      <c r="G105" s="11" t="s">
        <v>96</v>
      </c>
      <c r="H105" s="11" t="s">
        <v>87</v>
      </c>
      <c r="I105" s="11" t="s">
        <v>87</v>
      </c>
      <c r="J105" s="11" t="s">
        <v>87</v>
      </c>
      <c r="K105" s="11" t="s">
        <v>78</v>
      </c>
      <c r="L105" s="10" t="s">
        <v>14</v>
      </c>
      <c r="M105" s="10" t="s">
        <v>108</v>
      </c>
    </row>
    <row r="106" spans="1:13" ht="36" x14ac:dyDescent="0.25">
      <c r="A106" s="15">
        <v>102</v>
      </c>
      <c r="B106" s="15" t="s">
        <v>618</v>
      </c>
      <c r="C106" s="15" t="s">
        <v>619</v>
      </c>
      <c r="D106" s="16" t="s">
        <v>116</v>
      </c>
      <c r="E106" s="16" t="s">
        <v>1207</v>
      </c>
      <c r="F106" s="16" t="s">
        <v>1208</v>
      </c>
      <c r="G106" s="16" t="s">
        <v>1209</v>
      </c>
      <c r="H106" s="16" t="s">
        <v>1210</v>
      </c>
      <c r="I106" s="16" t="s">
        <v>1211</v>
      </c>
      <c r="J106" s="16" t="s">
        <v>1212</v>
      </c>
      <c r="K106" s="26" t="s">
        <v>1213</v>
      </c>
      <c r="L106" s="15" t="s">
        <v>8</v>
      </c>
      <c r="M106" s="17" t="s">
        <v>61</v>
      </c>
    </row>
    <row r="107" spans="1:13" ht="48" x14ac:dyDescent="0.25">
      <c r="A107" s="10">
        <v>103</v>
      </c>
      <c r="B107" s="10" t="s">
        <v>626</v>
      </c>
      <c r="C107" s="10" t="s">
        <v>619</v>
      </c>
      <c r="D107" s="11" t="s">
        <v>628</v>
      </c>
      <c r="E107" s="24" t="s">
        <v>1058</v>
      </c>
      <c r="F107" s="11" t="s">
        <v>629</v>
      </c>
      <c r="G107" s="11" t="s">
        <v>1214</v>
      </c>
      <c r="H107" s="11" t="s">
        <v>1215</v>
      </c>
      <c r="I107" s="11" t="s">
        <v>1216</v>
      </c>
      <c r="J107" s="11" t="s">
        <v>1062</v>
      </c>
      <c r="K107" s="25" t="s">
        <v>1217</v>
      </c>
      <c r="L107" s="10" t="s">
        <v>8</v>
      </c>
      <c r="M107" s="14" t="s">
        <v>61</v>
      </c>
    </row>
    <row r="108" spans="1:13" ht="24" x14ac:dyDescent="0.25">
      <c r="A108" s="15">
        <v>104</v>
      </c>
      <c r="B108" s="15" t="s">
        <v>633</v>
      </c>
      <c r="C108" s="15" t="s">
        <v>619</v>
      </c>
      <c r="D108" s="16" t="s">
        <v>143</v>
      </c>
      <c r="E108" s="27" t="s">
        <v>1058</v>
      </c>
      <c r="F108" s="16" t="s">
        <v>635</v>
      </c>
      <c r="G108" s="16" t="s">
        <v>96</v>
      </c>
      <c r="H108" s="16" t="s">
        <v>87</v>
      </c>
      <c r="I108" s="16" t="s">
        <v>87</v>
      </c>
      <c r="J108" s="16" t="s">
        <v>87</v>
      </c>
      <c r="K108" s="16" t="s">
        <v>78</v>
      </c>
      <c r="L108" s="15" t="s">
        <v>14</v>
      </c>
      <c r="M108" s="17" t="s">
        <v>61</v>
      </c>
    </row>
    <row r="109" spans="1:13" ht="24" x14ac:dyDescent="0.25">
      <c r="A109" s="10">
        <v>105</v>
      </c>
      <c r="B109" s="10" t="s">
        <v>637</v>
      </c>
      <c r="C109" s="10" t="s">
        <v>619</v>
      </c>
      <c r="D109" s="11" t="s">
        <v>639</v>
      </c>
      <c r="E109" s="24" t="s">
        <v>1058</v>
      </c>
      <c r="F109" s="11" t="s">
        <v>640</v>
      </c>
      <c r="G109" s="11" t="s">
        <v>96</v>
      </c>
      <c r="H109" s="11" t="s">
        <v>87</v>
      </c>
      <c r="I109" s="11" t="s">
        <v>87</v>
      </c>
      <c r="J109" s="11" t="s">
        <v>87</v>
      </c>
      <c r="K109" s="25" t="s">
        <v>1218</v>
      </c>
      <c r="L109" s="10" t="s">
        <v>14</v>
      </c>
      <c r="M109" s="14" t="s">
        <v>61</v>
      </c>
    </row>
    <row r="110" spans="1:13" ht="24" x14ac:dyDescent="0.25">
      <c r="A110" s="15">
        <v>106</v>
      </c>
      <c r="B110" s="15" t="s">
        <v>643</v>
      </c>
      <c r="C110" s="15" t="s">
        <v>619</v>
      </c>
      <c r="D110" s="16" t="s">
        <v>645</v>
      </c>
      <c r="E110" s="27" t="s">
        <v>1058</v>
      </c>
      <c r="F110" s="16" t="s">
        <v>646</v>
      </c>
      <c r="G110" s="16" t="s">
        <v>96</v>
      </c>
      <c r="H110" s="16" t="s">
        <v>87</v>
      </c>
      <c r="I110" s="16" t="s">
        <v>87</v>
      </c>
      <c r="J110" s="16" t="s">
        <v>87</v>
      </c>
      <c r="K110" s="16" t="s">
        <v>78</v>
      </c>
      <c r="L110" s="15" t="s">
        <v>14</v>
      </c>
      <c r="M110" s="17" t="s">
        <v>61</v>
      </c>
    </row>
    <row r="111" spans="1:13" ht="24" x14ac:dyDescent="0.25">
      <c r="A111" s="10">
        <v>107</v>
      </c>
      <c r="B111" s="10" t="s">
        <v>647</v>
      </c>
      <c r="C111" s="10" t="s">
        <v>619</v>
      </c>
      <c r="D111" s="11" t="s">
        <v>139</v>
      </c>
      <c r="E111" s="11" t="s">
        <v>1219</v>
      </c>
      <c r="F111" s="11" t="s">
        <v>1220</v>
      </c>
      <c r="G111" s="11" t="s">
        <v>1221</v>
      </c>
      <c r="H111" s="11" t="s">
        <v>1222</v>
      </c>
      <c r="I111" s="11" t="s">
        <v>121</v>
      </c>
      <c r="J111" s="11" t="s">
        <v>1148</v>
      </c>
      <c r="K111" s="25" t="s">
        <v>1223</v>
      </c>
      <c r="L111" s="10" t="s">
        <v>14</v>
      </c>
      <c r="M111" s="14" t="s">
        <v>61</v>
      </c>
    </row>
    <row r="112" spans="1:13" ht="24" x14ac:dyDescent="0.25">
      <c r="A112" s="15">
        <v>108</v>
      </c>
      <c r="B112" s="15" t="s">
        <v>652</v>
      </c>
      <c r="C112" s="15" t="s">
        <v>619</v>
      </c>
      <c r="D112" s="16" t="s">
        <v>654</v>
      </c>
      <c r="E112" s="27" t="s">
        <v>1058</v>
      </c>
      <c r="F112" s="16" t="s">
        <v>655</v>
      </c>
      <c r="G112" s="16" t="s">
        <v>96</v>
      </c>
      <c r="H112" s="16" t="s">
        <v>87</v>
      </c>
      <c r="I112" s="16" t="s">
        <v>87</v>
      </c>
      <c r="J112" s="16" t="s">
        <v>87</v>
      </c>
      <c r="K112" s="26" t="s">
        <v>1224</v>
      </c>
      <c r="L112" s="15" t="s">
        <v>14</v>
      </c>
      <c r="M112" s="17" t="s">
        <v>61</v>
      </c>
    </row>
    <row r="113" spans="1:13" ht="36" x14ac:dyDescent="0.25">
      <c r="A113" s="10">
        <v>109</v>
      </c>
      <c r="B113" s="10" t="s">
        <v>658</v>
      </c>
      <c r="C113" s="10" t="s">
        <v>619</v>
      </c>
      <c r="D113" s="11" t="s">
        <v>777</v>
      </c>
      <c r="E113" s="11" t="s">
        <v>1225</v>
      </c>
      <c r="F113" s="11" t="s">
        <v>1226</v>
      </c>
      <c r="G113" s="11" t="s">
        <v>1227</v>
      </c>
      <c r="H113" s="11" t="s">
        <v>1228</v>
      </c>
      <c r="I113" s="11" t="s">
        <v>1190</v>
      </c>
      <c r="J113" s="11" t="s">
        <v>1229</v>
      </c>
      <c r="K113" s="25" t="s">
        <v>1230</v>
      </c>
      <c r="L113" s="10" t="s">
        <v>14</v>
      </c>
      <c r="M113" s="14" t="s">
        <v>61</v>
      </c>
    </row>
    <row r="114" spans="1:13" ht="60" x14ac:dyDescent="0.25">
      <c r="A114" s="15">
        <v>110</v>
      </c>
      <c r="B114" s="15" t="s">
        <v>662</v>
      </c>
      <c r="C114" s="15" t="s">
        <v>619</v>
      </c>
      <c r="D114" s="16" t="s">
        <v>664</v>
      </c>
      <c r="E114" s="27" t="s">
        <v>1058</v>
      </c>
      <c r="F114" s="16" t="s">
        <v>665</v>
      </c>
      <c r="G114" s="16" t="s">
        <v>1231</v>
      </c>
      <c r="H114" s="16" t="s">
        <v>1232</v>
      </c>
      <c r="I114" s="16" t="s">
        <v>1233</v>
      </c>
      <c r="J114" s="16" t="s">
        <v>1062</v>
      </c>
      <c r="K114" s="26" t="s">
        <v>1234</v>
      </c>
      <c r="L114" s="15" t="s">
        <v>8</v>
      </c>
      <c r="M114" s="17" t="s">
        <v>61</v>
      </c>
    </row>
    <row r="115" spans="1:13" ht="84" x14ac:dyDescent="0.25">
      <c r="A115" s="10">
        <v>111</v>
      </c>
      <c r="B115" s="10" t="s">
        <v>669</v>
      </c>
      <c r="C115" s="10" t="s">
        <v>619</v>
      </c>
      <c r="D115" s="11" t="s">
        <v>339</v>
      </c>
      <c r="E115" s="24" t="s">
        <v>1058</v>
      </c>
      <c r="F115" s="11" t="s">
        <v>671</v>
      </c>
      <c r="G115" s="11" t="s">
        <v>1235</v>
      </c>
      <c r="H115" s="11" t="s">
        <v>1236</v>
      </c>
      <c r="I115" s="11" t="s">
        <v>1237</v>
      </c>
      <c r="J115" s="11" t="s">
        <v>1062</v>
      </c>
      <c r="K115" s="25" t="s">
        <v>1238</v>
      </c>
      <c r="L115" s="10" t="s">
        <v>8</v>
      </c>
      <c r="M115" s="10" t="s">
        <v>108</v>
      </c>
    </row>
    <row r="116" spans="1:13" ht="24" x14ac:dyDescent="0.25">
      <c r="A116" s="15">
        <v>112</v>
      </c>
      <c r="B116" s="15" t="s">
        <v>675</v>
      </c>
      <c r="C116" s="15" t="s">
        <v>619</v>
      </c>
      <c r="D116" s="16" t="s">
        <v>297</v>
      </c>
      <c r="E116" s="27" t="s">
        <v>1058</v>
      </c>
      <c r="F116" s="16" t="s">
        <v>677</v>
      </c>
      <c r="G116" s="16" t="s">
        <v>96</v>
      </c>
      <c r="H116" s="16" t="s">
        <v>87</v>
      </c>
      <c r="I116" s="16" t="s">
        <v>87</v>
      </c>
      <c r="J116" s="16" t="s">
        <v>87</v>
      </c>
      <c r="K116" s="16" t="s">
        <v>78</v>
      </c>
      <c r="L116" s="15" t="s">
        <v>14</v>
      </c>
      <c r="M116" s="17" t="s">
        <v>61</v>
      </c>
    </row>
    <row r="117" spans="1:13" ht="24" x14ac:dyDescent="0.25">
      <c r="A117" s="10">
        <v>113</v>
      </c>
      <c r="B117" s="10" t="s">
        <v>680</v>
      </c>
      <c r="C117" s="10" t="s">
        <v>619</v>
      </c>
      <c r="D117" s="11" t="s">
        <v>214</v>
      </c>
      <c r="E117" s="24" t="s">
        <v>1058</v>
      </c>
      <c r="F117" s="11" t="s">
        <v>682</v>
      </c>
      <c r="G117" s="11" t="s">
        <v>106</v>
      </c>
      <c r="H117" s="11" t="s">
        <v>87</v>
      </c>
      <c r="I117" s="11" t="s">
        <v>87</v>
      </c>
      <c r="J117" s="11" t="s">
        <v>87</v>
      </c>
      <c r="K117" s="11" t="s">
        <v>78</v>
      </c>
      <c r="L117" s="10" t="s">
        <v>14</v>
      </c>
      <c r="M117" s="14" t="s">
        <v>61</v>
      </c>
    </row>
    <row r="118" spans="1:13" ht="24" x14ac:dyDescent="0.25">
      <c r="A118" s="15">
        <v>114</v>
      </c>
      <c r="B118" s="15" t="s">
        <v>684</v>
      </c>
      <c r="C118" s="15" t="s">
        <v>619</v>
      </c>
      <c r="D118" s="16" t="s">
        <v>214</v>
      </c>
      <c r="E118" s="27" t="s">
        <v>1058</v>
      </c>
      <c r="F118" s="16" t="s">
        <v>686</v>
      </c>
      <c r="G118" s="16" t="s">
        <v>106</v>
      </c>
      <c r="H118" s="16" t="s">
        <v>87</v>
      </c>
      <c r="I118" s="16" t="s">
        <v>87</v>
      </c>
      <c r="J118" s="16" t="s">
        <v>87</v>
      </c>
      <c r="K118" s="16" t="s">
        <v>78</v>
      </c>
      <c r="L118" s="15" t="s">
        <v>14</v>
      </c>
      <c r="M118" s="17" t="s">
        <v>61</v>
      </c>
    </row>
    <row r="119" spans="1:13" ht="24" x14ac:dyDescent="0.25">
      <c r="A119" s="10">
        <v>115</v>
      </c>
      <c r="B119" s="10" t="s">
        <v>688</v>
      </c>
      <c r="C119" s="10" t="s">
        <v>619</v>
      </c>
      <c r="D119" s="11" t="s">
        <v>691</v>
      </c>
      <c r="E119" s="24" t="s">
        <v>1058</v>
      </c>
      <c r="F119" s="11" t="s">
        <v>692</v>
      </c>
      <c r="G119" s="11" t="s">
        <v>96</v>
      </c>
      <c r="H119" s="11" t="s">
        <v>87</v>
      </c>
      <c r="I119" s="11" t="s">
        <v>87</v>
      </c>
      <c r="J119" s="11" t="s">
        <v>87</v>
      </c>
      <c r="K119" s="11" t="s">
        <v>78</v>
      </c>
      <c r="L119" s="10" t="s">
        <v>14</v>
      </c>
      <c r="M119" s="14" t="s">
        <v>61</v>
      </c>
    </row>
    <row r="120" spans="1:13" ht="24" x14ac:dyDescent="0.25">
      <c r="A120" s="15">
        <v>116</v>
      </c>
      <c r="B120" s="15" t="s">
        <v>694</v>
      </c>
      <c r="C120" s="15" t="s">
        <v>619</v>
      </c>
      <c r="D120" s="16" t="s">
        <v>214</v>
      </c>
      <c r="E120" s="27" t="s">
        <v>1058</v>
      </c>
      <c r="F120" s="16" t="s">
        <v>696</v>
      </c>
      <c r="G120" s="16" t="s">
        <v>106</v>
      </c>
      <c r="H120" s="16" t="s">
        <v>87</v>
      </c>
      <c r="I120" s="16" t="s">
        <v>87</v>
      </c>
      <c r="J120" s="16" t="s">
        <v>87</v>
      </c>
      <c r="K120" s="16" t="s">
        <v>78</v>
      </c>
      <c r="L120" s="15" t="s">
        <v>14</v>
      </c>
      <c r="M120" s="17" t="s">
        <v>61</v>
      </c>
    </row>
    <row r="121" spans="1:13" ht="24" x14ac:dyDescent="0.25">
      <c r="A121" s="10">
        <v>117</v>
      </c>
      <c r="B121" s="10" t="s">
        <v>698</v>
      </c>
      <c r="C121" s="10" t="s">
        <v>619</v>
      </c>
      <c r="D121" s="11" t="s">
        <v>700</v>
      </c>
      <c r="E121" s="24" t="s">
        <v>1058</v>
      </c>
      <c r="F121" s="11" t="s">
        <v>701</v>
      </c>
      <c r="G121" s="11" t="s">
        <v>96</v>
      </c>
      <c r="H121" s="11" t="s">
        <v>87</v>
      </c>
      <c r="I121" s="11" t="s">
        <v>87</v>
      </c>
      <c r="J121" s="11" t="s">
        <v>87</v>
      </c>
      <c r="K121" s="11" t="s">
        <v>78</v>
      </c>
      <c r="L121" s="10" t="s">
        <v>14</v>
      </c>
      <c r="M121" s="14" t="s">
        <v>61</v>
      </c>
    </row>
    <row r="122" spans="1:13" ht="24" x14ac:dyDescent="0.25">
      <c r="A122" s="15">
        <v>118</v>
      </c>
      <c r="B122" s="15" t="s">
        <v>703</v>
      </c>
      <c r="C122" s="15" t="s">
        <v>619</v>
      </c>
      <c r="D122" s="16" t="s">
        <v>214</v>
      </c>
      <c r="E122" s="27" t="s">
        <v>1058</v>
      </c>
      <c r="F122" s="16" t="s">
        <v>705</v>
      </c>
      <c r="G122" s="16" t="s">
        <v>106</v>
      </c>
      <c r="H122" s="16" t="s">
        <v>87</v>
      </c>
      <c r="I122" s="16" t="s">
        <v>87</v>
      </c>
      <c r="J122" s="16" t="s">
        <v>87</v>
      </c>
      <c r="K122" s="16" t="s">
        <v>78</v>
      </c>
      <c r="L122" s="15" t="s">
        <v>14</v>
      </c>
      <c r="M122" s="17" t="s">
        <v>61</v>
      </c>
    </row>
    <row r="123" spans="1:13" ht="24" x14ac:dyDescent="0.25">
      <c r="A123" s="10">
        <v>119</v>
      </c>
      <c r="B123" s="10" t="s">
        <v>706</v>
      </c>
      <c r="C123" s="10" t="s">
        <v>619</v>
      </c>
      <c r="D123" s="11" t="s">
        <v>214</v>
      </c>
      <c r="E123" s="24" t="s">
        <v>1058</v>
      </c>
      <c r="F123" s="11" t="s">
        <v>708</v>
      </c>
      <c r="G123" s="11" t="s">
        <v>106</v>
      </c>
      <c r="H123" s="11" t="s">
        <v>87</v>
      </c>
      <c r="I123" s="11" t="s">
        <v>87</v>
      </c>
      <c r="J123" s="11" t="s">
        <v>87</v>
      </c>
      <c r="K123" s="25" t="s">
        <v>1239</v>
      </c>
      <c r="L123" s="10" t="s">
        <v>14</v>
      </c>
      <c r="M123" s="14" t="s">
        <v>61</v>
      </c>
    </row>
    <row r="124" spans="1:13" ht="24" x14ac:dyDescent="0.25">
      <c r="A124" s="15">
        <v>120</v>
      </c>
      <c r="B124" s="15" t="s">
        <v>711</v>
      </c>
      <c r="C124" s="15" t="s">
        <v>619</v>
      </c>
      <c r="D124" s="16" t="s">
        <v>713</v>
      </c>
      <c r="E124" s="27" t="s">
        <v>1058</v>
      </c>
      <c r="F124" s="16" t="s">
        <v>714</v>
      </c>
      <c r="G124" s="16" t="s">
        <v>96</v>
      </c>
      <c r="H124" s="16" t="s">
        <v>87</v>
      </c>
      <c r="I124" s="16" t="s">
        <v>87</v>
      </c>
      <c r="J124" s="16" t="s">
        <v>87</v>
      </c>
      <c r="K124" s="26" t="s">
        <v>1240</v>
      </c>
      <c r="L124" s="15" t="s">
        <v>14</v>
      </c>
      <c r="M124" s="17" t="s">
        <v>61</v>
      </c>
    </row>
    <row r="125" spans="1:13" ht="24" x14ac:dyDescent="0.25">
      <c r="A125" s="10">
        <v>121</v>
      </c>
      <c r="B125" s="10" t="s">
        <v>717</v>
      </c>
      <c r="C125" s="10" t="s">
        <v>619</v>
      </c>
      <c r="D125" s="11" t="s">
        <v>214</v>
      </c>
      <c r="E125" s="24" t="s">
        <v>1058</v>
      </c>
      <c r="F125" s="11" t="s">
        <v>719</v>
      </c>
      <c r="G125" s="11" t="s">
        <v>106</v>
      </c>
      <c r="H125" s="11" t="s">
        <v>87</v>
      </c>
      <c r="I125" s="11" t="s">
        <v>87</v>
      </c>
      <c r="J125" s="11" t="s">
        <v>87</v>
      </c>
      <c r="K125" s="11" t="s">
        <v>78</v>
      </c>
      <c r="L125" s="10" t="s">
        <v>14</v>
      </c>
      <c r="M125" s="14" t="s">
        <v>61</v>
      </c>
    </row>
    <row r="126" spans="1:13" ht="36" x14ac:dyDescent="0.25">
      <c r="A126" s="15">
        <v>122</v>
      </c>
      <c r="B126" s="15" t="s">
        <v>721</v>
      </c>
      <c r="C126" s="15" t="s">
        <v>619</v>
      </c>
      <c r="D126" s="16" t="s">
        <v>723</v>
      </c>
      <c r="E126" s="16" t="s">
        <v>1241</v>
      </c>
      <c r="F126" s="16" t="s">
        <v>1242</v>
      </c>
      <c r="G126" s="16" t="s">
        <v>1243</v>
      </c>
      <c r="H126" s="16" t="s">
        <v>1244</v>
      </c>
      <c r="I126" s="16" t="s">
        <v>121</v>
      </c>
      <c r="J126" s="16" t="s">
        <v>1245</v>
      </c>
      <c r="K126" s="26" t="s">
        <v>1246</v>
      </c>
      <c r="L126" s="15" t="s">
        <v>14</v>
      </c>
      <c r="M126" s="17" t="s">
        <v>61</v>
      </c>
    </row>
    <row r="127" spans="1:13" ht="36" x14ac:dyDescent="0.25">
      <c r="A127" s="10">
        <v>123</v>
      </c>
      <c r="B127" s="10" t="s">
        <v>727</v>
      </c>
      <c r="C127" s="10" t="s">
        <v>619</v>
      </c>
      <c r="D127" s="11" t="s">
        <v>723</v>
      </c>
      <c r="E127" s="24" t="s">
        <v>1077</v>
      </c>
      <c r="F127" s="11" t="s">
        <v>1247</v>
      </c>
      <c r="G127" s="11" t="s">
        <v>1248</v>
      </c>
      <c r="H127" s="11" t="s">
        <v>1249</v>
      </c>
      <c r="I127" s="11" t="s">
        <v>121</v>
      </c>
      <c r="J127" s="11" t="s">
        <v>1245</v>
      </c>
      <c r="K127" s="25" t="s">
        <v>1250</v>
      </c>
      <c r="L127" s="10" t="s">
        <v>14</v>
      </c>
      <c r="M127" s="14" t="s">
        <v>61</v>
      </c>
    </row>
    <row r="128" spans="1:13" ht="84" x14ac:dyDescent="0.25">
      <c r="A128" s="15">
        <v>124</v>
      </c>
      <c r="B128" s="15" t="s">
        <v>730</v>
      </c>
      <c r="C128" s="15" t="s">
        <v>619</v>
      </c>
      <c r="D128" s="16" t="s">
        <v>297</v>
      </c>
      <c r="E128" s="27" t="s">
        <v>1058</v>
      </c>
      <c r="F128" s="16" t="s">
        <v>732</v>
      </c>
      <c r="G128" s="16" t="s">
        <v>1251</v>
      </c>
      <c r="H128" s="16" t="s">
        <v>1252</v>
      </c>
      <c r="I128" s="16" t="s">
        <v>1253</v>
      </c>
      <c r="J128" s="16" t="s">
        <v>1062</v>
      </c>
      <c r="K128" s="26" t="s">
        <v>1254</v>
      </c>
      <c r="L128" s="15" t="s">
        <v>8</v>
      </c>
      <c r="M128" s="17" t="s">
        <v>61</v>
      </c>
    </row>
    <row r="129" spans="1:13" ht="24" x14ac:dyDescent="0.25">
      <c r="A129" s="10">
        <v>125</v>
      </c>
      <c r="B129" s="10" t="s">
        <v>736</v>
      </c>
      <c r="C129" s="10" t="s">
        <v>619</v>
      </c>
      <c r="D129" s="11" t="s">
        <v>738</v>
      </c>
      <c r="E129" s="24" t="s">
        <v>1058</v>
      </c>
      <c r="F129" s="11" t="s">
        <v>739</v>
      </c>
      <c r="G129" s="11" t="s">
        <v>96</v>
      </c>
      <c r="H129" s="11" t="s">
        <v>87</v>
      </c>
      <c r="I129" s="11" t="s">
        <v>87</v>
      </c>
      <c r="J129" s="11" t="s">
        <v>87</v>
      </c>
      <c r="K129" s="11" t="s">
        <v>78</v>
      </c>
      <c r="L129" s="10" t="s">
        <v>14</v>
      </c>
      <c r="M129" s="14" t="s">
        <v>61</v>
      </c>
    </row>
    <row r="130" spans="1:13" ht="24" x14ac:dyDescent="0.25">
      <c r="A130" s="15">
        <v>126</v>
      </c>
      <c r="B130" s="15" t="s">
        <v>741</v>
      </c>
      <c r="C130" s="15" t="s">
        <v>619</v>
      </c>
      <c r="D130" s="16" t="s">
        <v>743</v>
      </c>
      <c r="E130" s="27" t="s">
        <v>1058</v>
      </c>
      <c r="F130" s="16" t="s">
        <v>744</v>
      </c>
      <c r="G130" s="16" t="s">
        <v>96</v>
      </c>
      <c r="H130" s="16" t="s">
        <v>87</v>
      </c>
      <c r="I130" s="16" t="s">
        <v>87</v>
      </c>
      <c r="J130" s="16" t="s">
        <v>87</v>
      </c>
      <c r="K130" s="16" t="s">
        <v>78</v>
      </c>
      <c r="L130" s="15" t="s">
        <v>14</v>
      </c>
      <c r="M130" s="17" t="s">
        <v>61</v>
      </c>
    </row>
    <row r="131" spans="1:13" ht="36" x14ac:dyDescent="0.25">
      <c r="A131" s="10">
        <v>127</v>
      </c>
      <c r="B131" s="10" t="s">
        <v>745</v>
      </c>
      <c r="C131" s="10" t="s">
        <v>619</v>
      </c>
      <c r="D131" s="11" t="s">
        <v>1255</v>
      </c>
      <c r="E131" s="11" t="s">
        <v>1256</v>
      </c>
      <c r="F131" s="11" t="s">
        <v>1257</v>
      </c>
      <c r="G131" s="11" t="s">
        <v>1258</v>
      </c>
      <c r="H131" s="11" t="s">
        <v>1259</v>
      </c>
      <c r="I131" s="11" t="s">
        <v>1190</v>
      </c>
      <c r="J131" s="11" t="s">
        <v>1260</v>
      </c>
      <c r="K131" s="25" t="s">
        <v>1261</v>
      </c>
      <c r="L131" s="10" t="s">
        <v>14</v>
      </c>
      <c r="M131" s="14" t="s">
        <v>61</v>
      </c>
    </row>
    <row r="132" spans="1:13" ht="24" x14ac:dyDescent="0.25">
      <c r="A132" s="15">
        <v>128</v>
      </c>
      <c r="B132" s="15" t="s">
        <v>751</v>
      </c>
      <c r="C132" s="15" t="s">
        <v>619</v>
      </c>
      <c r="D132" s="16" t="s">
        <v>752</v>
      </c>
      <c r="E132" s="27" t="s">
        <v>1058</v>
      </c>
      <c r="F132" s="16" t="s">
        <v>753</v>
      </c>
      <c r="G132" s="16" t="s">
        <v>96</v>
      </c>
      <c r="H132" s="16" t="s">
        <v>87</v>
      </c>
      <c r="I132" s="16" t="s">
        <v>87</v>
      </c>
      <c r="J132" s="16" t="s">
        <v>87</v>
      </c>
      <c r="K132" s="16" t="s">
        <v>78</v>
      </c>
      <c r="L132" s="15" t="s">
        <v>14</v>
      </c>
      <c r="M132" s="17" t="s">
        <v>61</v>
      </c>
    </row>
    <row r="133" spans="1:13" ht="24" x14ac:dyDescent="0.25">
      <c r="A133" s="10">
        <v>129</v>
      </c>
      <c r="B133" s="10" t="s">
        <v>755</v>
      </c>
      <c r="C133" s="10" t="s">
        <v>619</v>
      </c>
      <c r="D133" s="11" t="s">
        <v>757</v>
      </c>
      <c r="E133" s="24" t="s">
        <v>1058</v>
      </c>
      <c r="F133" s="11" t="s">
        <v>758</v>
      </c>
      <c r="G133" s="11" t="s">
        <v>96</v>
      </c>
      <c r="H133" s="11" t="s">
        <v>87</v>
      </c>
      <c r="I133" s="11" t="s">
        <v>87</v>
      </c>
      <c r="J133" s="11" t="s">
        <v>87</v>
      </c>
      <c r="K133" s="11" t="s">
        <v>78</v>
      </c>
      <c r="L133" s="10" t="s">
        <v>14</v>
      </c>
      <c r="M133" s="14" t="s">
        <v>61</v>
      </c>
    </row>
    <row r="134" spans="1:13" ht="24" x14ac:dyDescent="0.25">
      <c r="A134" s="15">
        <v>130</v>
      </c>
      <c r="B134" s="15" t="s">
        <v>759</v>
      </c>
      <c r="C134" s="15" t="s">
        <v>619</v>
      </c>
      <c r="D134" s="16" t="s">
        <v>339</v>
      </c>
      <c r="E134" s="27" t="s">
        <v>1058</v>
      </c>
      <c r="F134" s="16" t="s">
        <v>760</v>
      </c>
      <c r="G134" s="16" t="s">
        <v>96</v>
      </c>
      <c r="H134" s="16" t="s">
        <v>87</v>
      </c>
      <c r="I134" s="16" t="s">
        <v>87</v>
      </c>
      <c r="J134" s="16" t="s">
        <v>87</v>
      </c>
      <c r="K134" s="16" t="s">
        <v>78</v>
      </c>
      <c r="L134" s="15" t="s">
        <v>14</v>
      </c>
      <c r="M134" s="17" t="s">
        <v>61</v>
      </c>
    </row>
    <row r="135" spans="1:13" ht="24" x14ac:dyDescent="0.25">
      <c r="A135" s="10">
        <v>131</v>
      </c>
      <c r="B135" s="10" t="s">
        <v>761</v>
      </c>
      <c r="C135" s="10" t="s">
        <v>619</v>
      </c>
      <c r="D135" s="11" t="s">
        <v>763</v>
      </c>
      <c r="E135" s="24" t="s">
        <v>1058</v>
      </c>
      <c r="F135" s="11" t="s">
        <v>764</v>
      </c>
      <c r="G135" s="11" t="s">
        <v>96</v>
      </c>
      <c r="H135" s="11" t="s">
        <v>87</v>
      </c>
      <c r="I135" s="11" t="s">
        <v>87</v>
      </c>
      <c r="J135" s="11" t="s">
        <v>87</v>
      </c>
      <c r="K135" s="25" t="s">
        <v>1262</v>
      </c>
      <c r="L135" s="10" t="s">
        <v>14</v>
      </c>
      <c r="M135" s="14" t="s">
        <v>61</v>
      </c>
    </row>
    <row r="136" spans="1:13" ht="24" x14ac:dyDescent="0.25">
      <c r="A136" s="15">
        <v>132</v>
      </c>
      <c r="B136" s="15" t="s">
        <v>767</v>
      </c>
      <c r="C136" s="15" t="s">
        <v>619</v>
      </c>
      <c r="D136" s="16" t="s">
        <v>769</v>
      </c>
      <c r="E136" s="27" t="s">
        <v>1058</v>
      </c>
      <c r="F136" s="16" t="s">
        <v>770</v>
      </c>
      <c r="G136" s="16" t="s">
        <v>96</v>
      </c>
      <c r="H136" s="16" t="s">
        <v>87</v>
      </c>
      <c r="I136" s="16" t="s">
        <v>87</v>
      </c>
      <c r="J136" s="16" t="s">
        <v>87</v>
      </c>
      <c r="K136" s="16" t="s">
        <v>78</v>
      </c>
      <c r="L136" s="15" t="s">
        <v>14</v>
      </c>
      <c r="M136" s="17" t="s">
        <v>61</v>
      </c>
    </row>
    <row r="137" spans="1:13" ht="24" x14ac:dyDescent="0.25">
      <c r="A137" s="10">
        <v>133</v>
      </c>
      <c r="B137" s="10" t="s">
        <v>771</v>
      </c>
      <c r="C137" s="10" t="s">
        <v>619</v>
      </c>
      <c r="D137" s="11" t="s">
        <v>104</v>
      </c>
      <c r="E137" s="24" t="s">
        <v>1058</v>
      </c>
      <c r="F137" s="11" t="s">
        <v>773</v>
      </c>
      <c r="G137" s="11" t="s">
        <v>96</v>
      </c>
      <c r="H137" s="11" t="s">
        <v>87</v>
      </c>
      <c r="I137" s="11" t="s">
        <v>87</v>
      </c>
      <c r="J137" s="11" t="s">
        <v>87</v>
      </c>
      <c r="K137" s="11" t="s">
        <v>78</v>
      </c>
      <c r="L137" s="10" t="s">
        <v>14</v>
      </c>
      <c r="M137" s="14" t="s">
        <v>61</v>
      </c>
    </row>
    <row r="138" spans="1:13" ht="24" x14ac:dyDescent="0.25">
      <c r="A138" s="15">
        <v>134</v>
      </c>
      <c r="B138" s="15" t="s">
        <v>775</v>
      </c>
      <c r="C138" s="15" t="s">
        <v>619</v>
      </c>
      <c r="D138" s="16" t="s">
        <v>777</v>
      </c>
      <c r="E138" s="27" t="s">
        <v>1058</v>
      </c>
      <c r="F138" s="16" t="s">
        <v>778</v>
      </c>
      <c r="G138" s="16" t="s">
        <v>96</v>
      </c>
      <c r="H138" s="16" t="s">
        <v>87</v>
      </c>
      <c r="I138" s="16" t="s">
        <v>87</v>
      </c>
      <c r="J138" s="16" t="s">
        <v>87</v>
      </c>
      <c r="K138" s="16" t="s">
        <v>78</v>
      </c>
      <c r="L138" s="15" t="s">
        <v>14</v>
      </c>
      <c r="M138" s="17" t="s">
        <v>61</v>
      </c>
    </row>
    <row r="139" spans="1:13" ht="24" x14ac:dyDescent="0.25">
      <c r="A139" s="10">
        <v>135</v>
      </c>
      <c r="B139" s="10" t="s">
        <v>780</v>
      </c>
      <c r="C139" s="10" t="s">
        <v>619</v>
      </c>
      <c r="D139" s="11" t="s">
        <v>782</v>
      </c>
      <c r="E139" s="24" t="s">
        <v>1058</v>
      </c>
      <c r="F139" s="11" t="s">
        <v>783</v>
      </c>
      <c r="G139" s="11" t="s">
        <v>96</v>
      </c>
      <c r="H139" s="11" t="s">
        <v>87</v>
      </c>
      <c r="I139" s="11" t="s">
        <v>87</v>
      </c>
      <c r="J139" s="11" t="s">
        <v>87</v>
      </c>
      <c r="K139" s="11" t="s">
        <v>78</v>
      </c>
      <c r="L139" s="10" t="s">
        <v>14</v>
      </c>
      <c r="M139" s="14" t="s">
        <v>61</v>
      </c>
    </row>
    <row r="140" spans="1:13" ht="24" x14ac:dyDescent="0.25">
      <c r="A140" s="15">
        <v>136</v>
      </c>
      <c r="B140" s="15" t="s">
        <v>785</v>
      </c>
      <c r="C140" s="15" t="s">
        <v>619</v>
      </c>
      <c r="D140" s="16" t="s">
        <v>214</v>
      </c>
      <c r="E140" s="27" t="s">
        <v>1058</v>
      </c>
      <c r="F140" s="16" t="s">
        <v>787</v>
      </c>
      <c r="G140" s="16" t="s">
        <v>106</v>
      </c>
      <c r="H140" s="16" t="s">
        <v>87</v>
      </c>
      <c r="I140" s="16" t="s">
        <v>87</v>
      </c>
      <c r="J140" s="16" t="s">
        <v>87</v>
      </c>
      <c r="K140" s="16" t="s">
        <v>78</v>
      </c>
      <c r="L140" s="15" t="s">
        <v>14</v>
      </c>
      <c r="M140" s="17" t="s">
        <v>61</v>
      </c>
    </row>
    <row r="141" spans="1:13" ht="24" x14ac:dyDescent="0.25">
      <c r="A141" s="10">
        <v>137</v>
      </c>
      <c r="B141" s="10" t="s">
        <v>789</v>
      </c>
      <c r="C141" s="10" t="s">
        <v>619</v>
      </c>
      <c r="D141" s="11" t="s">
        <v>609</v>
      </c>
      <c r="E141" s="24" t="s">
        <v>1058</v>
      </c>
      <c r="F141" s="11" t="s">
        <v>791</v>
      </c>
      <c r="G141" s="11" t="s">
        <v>96</v>
      </c>
      <c r="H141" s="11" t="s">
        <v>87</v>
      </c>
      <c r="I141" s="11" t="s">
        <v>87</v>
      </c>
      <c r="J141" s="11" t="s">
        <v>87</v>
      </c>
      <c r="K141" s="11" t="s">
        <v>78</v>
      </c>
      <c r="L141" s="10" t="s">
        <v>14</v>
      </c>
      <c r="M141" s="14" t="s">
        <v>61</v>
      </c>
    </row>
    <row r="142" spans="1:13" ht="24" x14ac:dyDescent="0.25">
      <c r="A142" s="15">
        <v>138</v>
      </c>
      <c r="B142" s="15" t="s">
        <v>793</v>
      </c>
      <c r="C142" s="15" t="s">
        <v>619</v>
      </c>
      <c r="D142" s="16" t="s">
        <v>795</v>
      </c>
      <c r="E142" s="27" t="s">
        <v>1058</v>
      </c>
      <c r="F142" s="16" t="s">
        <v>796</v>
      </c>
      <c r="G142" s="16" t="s">
        <v>96</v>
      </c>
      <c r="H142" s="16" t="s">
        <v>87</v>
      </c>
      <c r="I142" s="16" t="s">
        <v>87</v>
      </c>
      <c r="J142" s="16" t="s">
        <v>87</v>
      </c>
      <c r="K142" s="16" t="s">
        <v>78</v>
      </c>
      <c r="L142" s="15" t="s">
        <v>14</v>
      </c>
      <c r="M142" s="17" t="s">
        <v>61</v>
      </c>
    </row>
    <row r="143" spans="1:13" ht="24" x14ac:dyDescent="0.25">
      <c r="A143" s="10">
        <v>139</v>
      </c>
      <c r="B143" s="10" t="s">
        <v>797</v>
      </c>
      <c r="C143" s="10" t="s">
        <v>619</v>
      </c>
      <c r="D143" s="11" t="s">
        <v>782</v>
      </c>
      <c r="E143" s="24" t="s">
        <v>1058</v>
      </c>
      <c r="F143" s="11" t="s">
        <v>800</v>
      </c>
      <c r="G143" s="11" t="s">
        <v>96</v>
      </c>
      <c r="H143" s="11" t="s">
        <v>87</v>
      </c>
      <c r="I143" s="11" t="s">
        <v>87</v>
      </c>
      <c r="J143" s="11" t="s">
        <v>87</v>
      </c>
      <c r="K143" s="11" t="s">
        <v>78</v>
      </c>
      <c r="L143" s="10" t="s">
        <v>14</v>
      </c>
      <c r="M143" s="10" t="s">
        <v>108</v>
      </c>
    </row>
    <row r="144" spans="1:13" ht="24" x14ac:dyDescent="0.25">
      <c r="A144" s="15">
        <v>140</v>
      </c>
      <c r="B144" s="15" t="s">
        <v>802</v>
      </c>
      <c r="C144" s="15" t="s">
        <v>619</v>
      </c>
      <c r="D144" s="16" t="s">
        <v>804</v>
      </c>
      <c r="E144" s="27" t="s">
        <v>1058</v>
      </c>
      <c r="F144" s="16" t="s">
        <v>805</v>
      </c>
      <c r="G144" s="16" t="s">
        <v>96</v>
      </c>
      <c r="H144" s="16" t="s">
        <v>87</v>
      </c>
      <c r="I144" s="16" t="s">
        <v>87</v>
      </c>
      <c r="J144" s="16" t="s">
        <v>87</v>
      </c>
      <c r="K144" s="16" t="s">
        <v>78</v>
      </c>
      <c r="L144" s="15" t="s">
        <v>14</v>
      </c>
      <c r="M144" s="17" t="s">
        <v>61</v>
      </c>
    </row>
    <row r="145" spans="1:13" ht="24" x14ac:dyDescent="0.25">
      <c r="A145" s="10">
        <v>141</v>
      </c>
      <c r="B145" s="10" t="s">
        <v>807</v>
      </c>
      <c r="C145" s="10" t="s">
        <v>619</v>
      </c>
      <c r="D145" s="11" t="s">
        <v>808</v>
      </c>
      <c r="E145" s="24" t="s">
        <v>1058</v>
      </c>
      <c r="F145" s="11" t="s">
        <v>809</v>
      </c>
      <c r="G145" s="11" t="s">
        <v>96</v>
      </c>
      <c r="H145" s="11" t="s">
        <v>87</v>
      </c>
      <c r="I145" s="11" t="s">
        <v>87</v>
      </c>
      <c r="J145" s="11" t="s">
        <v>87</v>
      </c>
      <c r="K145" s="11" t="s">
        <v>78</v>
      </c>
      <c r="L145" s="10" t="s">
        <v>14</v>
      </c>
      <c r="M145" s="14" t="s">
        <v>61</v>
      </c>
    </row>
    <row r="146" spans="1:13" ht="60" x14ac:dyDescent="0.25">
      <c r="A146" s="15">
        <v>142</v>
      </c>
      <c r="B146" s="15" t="s">
        <v>811</v>
      </c>
      <c r="C146" s="15" t="s">
        <v>619</v>
      </c>
      <c r="D146" s="16" t="s">
        <v>813</v>
      </c>
      <c r="E146" s="27" t="s">
        <v>1058</v>
      </c>
      <c r="F146" s="16" t="s">
        <v>814</v>
      </c>
      <c r="G146" s="16" t="s">
        <v>1263</v>
      </c>
      <c r="H146" s="16" t="s">
        <v>1264</v>
      </c>
      <c r="I146" s="16" t="s">
        <v>1265</v>
      </c>
      <c r="J146" s="16" t="s">
        <v>1062</v>
      </c>
      <c r="K146" s="26" t="s">
        <v>1266</v>
      </c>
      <c r="L146" s="15" t="s">
        <v>8</v>
      </c>
      <c r="M146" s="17" t="s">
        <v>61</v>
      </c>
    </row>
    <row r="147" spans="1:13" ht="24" x14ac:dyDescent="0.25">
      <c r="A147" s="10">
        <v>143</v>
      </c>
      <c r="B147" s="10" t="s">
        <v>818</v>
      </c>
      <c r="C147" s="10" t="s">
        <v>619</v>
      </c>
      <c r="D147" s="11" t="s">
        <v>820</v>
      </c>
      <c r="E147" s="24" t="s">
        <v>1058</v>
      </c>
      <c r="F147" s="11" t="s">
        <v>821</v>
      </c>
      <c r="G147" s="11" t="s">
        <v>96</v>
      </c>
      <c r="H147" s="11" t="s">
        <v>87</v>
      </c>
      <c r="I147" s="11" t="s">
        <v>87</v>
      </c>
      <c r="J147" s="11" t="s">
        <v>87</v>
      </c>
      <c r="K147" s="11" t="s">
        <v>78</v>
      </c>
      <c r="L147" s="10" t="s">
        <v>14</v>
      </c>
      <c r="M147" s="14" t="s">
        <v>61</v>
      </c>
    </row>
    <row r="148" spans="1:13" ht="24" x14ac:dyDescent="0.25">
      <c r="A148" s="15">
        <v>144</v>
      </c>
      <c r="B148" s="15" t="s">
        <v>823</v>
      </c>
      <c r="C148" s="15" t="s">
        <v>619</v>
      </c>
      <c r="D148" s="16" t="s">
        <v>825</v>
      </c>
      <c r="E148" s="27" t="s">
        <v>1058</v>
      </c>
      <c r="F148" s="16" t="s">
        <v>826</v>
      </c>
      <c r="G148" s="16" t="s">
        <v>96</v>
      </c>
      <c r="H148" s="16" t="s">
        <v>87</v>
      </c>
      <c r="I148" s="16" t="s">
        <v>87</v>
      </c>
      <c r="J148" s="16" t="s">
        <v>87</v>
      </c>
      <c r="K148" s="16" t="s">
        <v>78</v>
      </c>
      <c r="L148" s="15" t="s">
        <v>14</v>
      </c>
      <c r="M148" s="15" t="s">
        <v>108</v>
      </c>
    </row>
    <row r="149" spans="1:13" ht="36" x14ac:dyDescent="0.25">
      <c r="A149" s="10">
        <v>145</v>
      </c>
      <c r="B149" s="10" t="s">
        <v>828</v>
      </c>
      <c r="C149" s="10" t="s">
        <v>829</v>
      </c>
      <c r="D149" s="11" t="s">
        <v>1267</v>
      </c>
      <c r="E149" s="24" t="s">
        <v>1077</v>
      </c>
      <c r="F149" s="11" t="s">
        <v>1268</v>
      </c>
      <c r="G149" s="11" t="s">
        <v>1269</v>
      </c>
      <c r="H149" s="11" t="s">
        <v>1270</v>
      </c>
      <c r="I149" s="11" t="s">
        <v>87</v>
      </c>
      <c r="J149" s="11" t="s">
        <v>1271</v>
      </c>
      <c r="K149" s="25" t="s">
        <v>1272</v>
      </c>
      <c r="L149" s="10" t="s">
        <v>14</v>
      </c>
      <c r="M149" s="14" t="s">
        <v>61</v>
      </c>
    </row>
    <row r="150" spans="1:13" ht="24" x14ac:dyDescent="0.25">
      <c r="A150" s="15">
        <v>146</v>
      </c>
      <c r="B150" s="15" t="s">
        <v>836</v>
      </c>
      <c r="C150" s="15" t="s">
        <v>829</v>
      </c>
      <c r="D150" s="16" t="s">
        <v>214</v>
      </c>
      <c r="E150" s="27" t="s">
        <v>1058</v>
      </c>
      <c r="F150" s="16" t="s">
        <v>838</v>
      </c>
      <c r="G150" s="16" t="s">
        <v>96</v>
      </c>
      <c r="H150" s="16" t="s">
        <v>87</v>
      </c>
      <c r="I150" s="16" t="s">
        <v>87</v>
      </c>
      <c r="J150" s="16" t="s">
        <v>87</v>
      </c>
      <c r="K150" s="16" t="s">
        <v>78</v>
      </c>
      <c r="L150" s="15" t="s">
        <v>14</v>
      </c>
      <c r="M150" s="17" t="s">
        <v>61</v>
      </c>
    </row>
    <row r="151" spans="1:13" ht="24" x14ac:dyDescent="0.25">
      <c r="A151" s="10">
        <v>147</v>
      </c>
      <c r="B151" s="10" t="s">
        <v>840</v>
      </c>
      <c r="C151" s="10" t="s">
        <v>829</v>
      </c>
      <c r="D151" s="11" t="s">
        <v>139</v>
      </c>
      <c r="E151" s="24" t="s">
        <v>1058</v>
      </c>
      <c r="F151" s="11" t="s">
        <v>842</v>
      </c>
      <c r="G151" s="11" t="s">
        <v>96</v>
      </c>
      <c r="H151" s="11" t="s">
        <v>87</v>
      </c>
      <c r="I151" s="11" t="s">
        <v>87</v>
      </c>
      <c r="J151" s="11" t="s">
        <v>87</v>
      </c>
      <c r="K151" s="11" t="s">
        <v>78</v>
      </c>
      <c r="L151" s="10" t="s">
        <v>14</v>
      </c>
      <c r="M151" s="14" t="s">
        <v>61</v>
      </c>
    </row>
    <row r="152" spans="1:13" ht="96" x14ac:dyDescent="0.25">
      <c r="A152" s="15">
        <v>148</v>
      </c>
      <c r="B152" s="15" t="s">
        <v>844</v>
      </c>
      <c r="C152" s="15" t="s">
        <v>829</v>
      </c>
      <c r="D152" s="16" t="s">
        <v>846</v>
      </c>
      <c r="E152" s="16" t="s">
        <v>1273</v>
      </c>
      <c r="F152" s="16" t="s">
        <v>1274</v>
      </c>
      <c r="G152" s="16" t="s">
        <v>1275</v>
      </c>
      <c r="H152" s="16" t="s">
        <v>1276</v>
      </c>
      <c r="I152" s="16" t="s">
        <v>1277</v>
      </c>
      <c r="J152" s="16" t="s">
        <v>1278</v>
      </c>
      <c r="K152" s="26" t="s">
        <v>1279</v>
      </c>
      <c r="L152" s="15" t="s">
        <v>8</v>
      </c>
      <c r="M152" s="17" t="s">
        <v>61</v>
      </c>
    </row>
    <row r="153" spans="1:13" ht="24" x14ac:dyDescent="0.25">
      <c r="A153" s="10">
        <v>149</v>
      </c>
      <c r="B153" s="10" t="s">
        <v>850</v>
      </c>
      <c r="C153" s="10" t="s">
        <v>829</v>
      </c>
      <c r="D153" s="11" t="s">
        <v>852</v>
      </c>
      <c r="E153" s="24" t="s">
        <v>1058</v>
      </c>
      <c r="F153" s="11" t="s">
        <v>853</v>
      </c>
      <c r="G153" s="11" t="s">
        <v>96</v>
      </c>
      <c r="H153" s="11" t="s">
        <v>87</v>
      </c>
      <c r="I153" s="11" t="s">
        <v>87</v>
      </c>
      <c r="J153" s="11" t="s">
        <v>87</v>
      </c>
      <c r="K153" s="11" t="s">
        <v>78</v>
      </c>
      <c r="L153" s="10" t="s">
        <v>14</v>
      </c>
      <c r="M153" s="10" t="s">
        <v>108</v>
      </c>
    </row>
    <row r="154" spans="1:13" ht="24" x14ac:dyDescent="0.25">
      <c r="A154" s="15">
        <v>150</v>
      </c>
      <c r="B154" s="15" t="s">
        <v>855</v>
      </c>
      <c r="C154" s="15" t="s">
        <v>829</v>
      </c>
      <c r="D154" s="16" t="s">
        <v>857</v>
      </c>
      <c r="E154" s="27" t="s">
        <v>1058</v>
      </c>
      <c r="F154" s="16" t="s">
        <v>858</v>
      </c>
      <c r="G154" s="16" t="s">
        <v>96</v>
      </c>
      <c r="H154" s="16" t="s">
        <v>87</v>
      </c>
      <c r="I154" s="16" t="s">
        <v>87</v>
      </c>
      <c r="J154" s="16" t="s">
        <v>87</v>
      </c>
      <c r="K154" s="26" t="s">
        <v>1280</v>
      </c>
      <c r="L154" s="15" t="s">
        <v>14</v>
      </c>
      <c r="M154" s="17" t="s">
        <v>61</v>
      </c>
    </row>
    <row r="155" spans="1:13" ht="24" x14ac:dyDescent="0.25">
      <c r="A155" s="10">
        <v>151</v>
      </c>
      <c r="B155" s="10" t="s">
        <v>860</v>
      </c>
      <c r="C155" s="10" t="s">
        <v>829</v>
      </c>
      <c r="D155" s="11" t="s">
        <v>862</v>
      </c>
      <c r="E155" s="24" t="s">
        <v>1058</v>
      </c>
      <c r="F155" s="11" t="s">
        <v>863</v>
      </c>
      <c r="G155" s="11" t="s">
        <v>96</v>
      </c>
      <c r="H155" s="11" t="s">
        <v>87</v>
      </c>
      <c r="I155" s="11" t="s">
        <v>87</v>
      </c>
      <c r="J155" s="11" t="s">
        <v>87</v>
      </c>
      <c r="K155" s="11" t="s">
        <v>78</v>
      </c>
      <c r="L155" s="10" t="s">
        <v>14</v>
      </c>
      <c r="M155" s="10" t="s">
        <v>108</v>
      </c>
    </row>
    <row r="156" spans="1:13" ht="24" x14ac:dyDescent="0.25">
      <c r="A156" s="15">
        <v>152</v>
      </c>
      <c r="B156" s="15" t="s">
        <v>865</v>
      </c>
      <c r="C156" s="15" t="s">
        <v>829</v>
      </c>
      <c r="D156" s="16" t="s">
        <v>866</v>
      </c>
      <c r="E156" s="27" t="s">
        <v>1058</v>
      </c>
      <c r="F156" s="16" t="s">
        <v>787</v>
      </c>
      <c r="G156" s="16" t="s">
        <v>96</v>
      </c>
      <c r="H156" s="16" t="s">
        <v>87</v>
      </c>
      <c r="I156" s="16" t="s">
        <v>87</v>
      </c>
      <c r="J156" s="16" t="s">
        <v>87</v>
      </c>
      <c r="K156" s="16" t="s">
        <v>78</v>
      </c>
      <c r="L156" s="15" t="s">
        <v>14</v>
      </c>
      <c r="M156" s="15" t="s">
        <v>108</v>
      </c>
    </row>
    <row r="157" spans="1:13" ht="24" x14ac:dyDescent="0.25">
      <c r="A157" s="10">
        <v>153</v>
      </c>
      <c r="B157" s="10" t="s">
        <v>867</v>
      </c>
      <c r="C157" s="10" t="s">
        <v>829</v>
      </c>
      <c r="D157" s="11" t="s">
        <v>869</v>
      </c>
      <c r="E157" s="24" t="s">
        <v>1058</v>
      </c>
      <c r="F157" s="11" t="s">
        <v>870</v>
      </c>
      <c r="G157" s="11" t="s">
        <v>96</v>
      </c>
      <c r="H157" s="11" t="s">
        <v>87</v>
      </c>
      <c r="I157" s="11" t="s">
        <v>87</v>
      </c>
      <c r="J157" s="11" t="s">
        <v>87</v>
      </c>
      <c r="K157" s="11" t="s">
        <v>78</v>
      </c>
      <c r="L157" s="10" t="s">
        <v>14</v>
      </c>
      <c r="M157" s="10" t="s">
        <v>108</v>
      </c>
    </row>
    <row r="158" spans="1:13" ht="24" x14ac:dyDescent="0.25">
      <c r="A158" s="15">
        <v>154</v>
      </c>
      <c r="B158" s="15" t="s">
        <v>871</v>
      </c>
      <c r="C158" s="15" t="s">
        <v>829</v>
      </c>
      <c r="D158" s="16" t="s">
        <v>135</v>
      </c>
      <c r="E158" s="27" t="s">
        <v>1058</v>
      </c>
      <c r="F158" s="16" t="s">
        <v>870</v>
      </c>
      <c r="G158" s="16" t="s">
        <v>96</v>
      </c>
      <c r="H158" s="16" t="s">
        <v>87</v>
      </c>
      <c r="I158" s="16" t="s">
        <v>87</v>
      </c>
      <c r="J158" s="16" t="s">
        <v>87</v>
      </c>
      <c r="K158" s="16" t="s">
        <v>78</v>
      </c>
      <c r="L158" s="15" t="s">
        <v>14</v>
      </c>
      <c r="M158" s="15" t="s">
        <v>108</v>
      </c>
    </row>
    <row r="159" spans="1:13" ht="24" x14ac:dyDescent="0.25">
      <c r="A159" s="10">
        <v>155</v>
      </c>
      <c r="B159" s="10" t="s">
        <v>873</v>
      </c>
      <c r="C159" s="10" t="s">
        <v>829</v>
      </c>
      <c r="D159" s="11" t="s">
        <v>875</v>
      </c>
      <c r="E159" s="24" t="s">
        <v>1058</v>
      </c>
      <c r="F159" s="11" t="s">
        <v>876</v>
      </c>
      <c r="G159" s="11" t="s">
        <v>96</v>
      </c>
      <c r="H159" s="11" t="s">
        <v>87</v>
      </c>
      <c r="I159" s="11" t="s">
        <v>87</v>
      </c>
      <c r="J159" s="11" t="s">
        <v>87</v>
      </c>
      <c r="K159" s="11" t="s">
        <v>78</v>
      </c>
      <c r="L159" s="10" t="s">
        <v>14</v>
      </c>
      <c r="M159" s="10" t="s">
        <v>108</v>
      </c>
    </row>
    <row r="160" spans="1:13" ht="24" x14ac:dyDescent="0.25">
      <c r="A160" s="15">
        <v>156</v>
      </c>
      <c r="B160" s="15" t="s">
        <v>877</v>
      </c>
      <c r="C160" s="15" t="s">
        <v>829</v>
      </c>
      <c r="D160" s="16" t="s">
        <v>91</v>
      </c>
      <c r="E160" s="27" t="s">
        <v>1058</v>
      </c>
      <c r="F160" s="16" t="s">
        <v>870</v>
      </c>
      <c r="G160" s="16" t="s">
        <v>96</v>
      </c>
      <c r="H160" s="16" t="s">
        <v>87</v>
      </c>
      <c r="I160" s="16" t="s">
        <v>87</v>
      </c>
      <c r="J160" s="16" t="s">
        <v>87</v>
      </c>
      <c r="K160" s="16" t="s">
        <v>78</v>
      </c>
      <c r="L160" s="15" t="s">
        <v>14</v>
      </c>
      <c r="M160" s="15" t="s">
        <v>108</v>
      </c>
    </row>
    <row r="161" spans="1:13" ht="24" x14ac:dyDescent="0.25">
      <c r="A161" s="10">
        <v>157</v>
      </c>
      <c r="B161" s="10" t="s">
        <v>878</v>
      </c>
      <c r="C161" s="10" t="s">
        <v>829</v>
      </c>
      <c r="D161" s="11" t="s">
        <v>91</v>
      </c>
      <c r="E161" s="24" t="s">
        <v>1058</v>
      </c>
      <c r="F161" s="11" t="s">
        <v>870</v>
      </c>
      <c r="G161" s="11" t="s">
        <v>96</v>
      </c>
      <c r="H161" s="11" t="s">
        <v>87</v>
      </c>
      <c r="I161" s="11" t="s">
        <v>87</v>
      </c>
      <c r="J161" s="11" t="s">
        <v>87</v>
      </c>
      <c r="K161" s="11" t="s">
        <v>78</v>
      </c>
      <c r="L161" s="10" t="s">
        <v>14</v>
      </c>
      <c r="M161" s="10" t="s">
        <v>108</v>
      </c>
    </row>
    <row r="162" spans="1:13" ht="24" x14ac:dyDescent="0.25">
      <c r="A162" s="15">
        <v>158</v>
      </c>
      <c r="B162" s="15" t="s">
        <v>880</v>
      </c>
      <c r="C162" s="15" t="s">
        <v>829</v>
      </c>
      <c r="D162" s="16" t="s">
        <v>881</v>
      </c>
      <c r="E162" s="27" t="s">
        <v>1058</v>
      </c>
      <c r="F162" s="16" t="s">
        <v>870</v>
      </c>
      <c r="G162" s="16" t="s">
        <v>96</v>
      </c>
      <c r="H162" s="16" t="s">
        <v>87</v>
      </c>
      <c r="I162" s="16" t="s">
        <v>87</v>
      </c>
      <c r="J162" s="16" t="s">
        <v>87</v>
      </c>
      <c r="K162" s="16" t="s">
        <v>78</v>
      </c>
      <c r="L162" s="15" t="s">
        <v>14</v>
      </c>
      <c r="M162" s="15" t="s">
        <v>108</v>
      </c>
    </row>
    <row r="163" spans="1:13" ht="24" x14ac:dyDescent="0.25">
      <c r="A163" s="10">
        <v>159</v>
      </c>
      <c r="B163" s="10" t="s">
        <v>882</v>
      </c>
      <c r="C163" s="10" t="s">
        <v>829</v>
      </c>
      <c r="D163" s="11" t="s">
        <v>881</v>
      </c>
      <c r="E163" s="24" t="s">
        <v>1058</v>
      </c>
      <c r="F163" s="11" t="s">
        <v>870</v>
      </c>
      <c r="G163" s="11" t="s">
        <v>96</v>
      </c>
      <c r="H163" s="11" t="s">
        <v>87</v>
      </c>
      <c r="I163" s="11" t="s">
        <v>87</v>
      </c>
      <c r="J163" s="11" t="s">
        <v>87</v>
      </c>
      <c r="K163" s="11" t="s">
        <v>78</v>
      </c>
      <c r="L163" s="10" t="s">
        <v>14</v>
      </c>
      <c r="M163" s="10" t="s">
        <v>108</v>
      </c>
    </row>
    <row r="164" spans="1:13" ht="24" x14ac:dyDescent="0.25">
      <c r="A164" s="15">
        <v>160</v>
      </c>
      <c r="B164" s="15" t="s">
        <v>884</v>
      </c>
      <c r="C164" s="15" t="s">
        <v>829</v>
      </c>
      <c r="D164" s="16" t="s">
        <v>881</v>
      </c>
      <c r="E164" s="27" t="s">
        <v>1058</v>
      </c>
      <c r="F164" s="16" t="s">
        <v>870</v>
      </c>
      <c r="G164" s="16" t="s">
        <v>96</v>
      </c>
      <c r="H164" s="16" t="s">
        <v>87</v>
      </c>
      <c r="I164" s="16" t="s">
        <v>87</v>
      </c>
      <c r="J164" s="16" t="s">
        <v>87</v>
      </c>
      <c r="K164" s="16" t="s">
        <v>78</v>
      </c>
      <c r="L164" s="15" t="s">
        <v>14</v>
      </c>
      <c r="M164" s="15" t="s">
        <v>108</v>
      </c>
    </row>
    <row r="165" spans="1:13" ht="24" x14ac:dyDescent="0.25">
      <c r="A165" s="10">
        <v>161</v>
      </c>
      <c r="B165" s="10" t="s">
        <v>886</v>
      </c>
      <c r="C165" s="10" t="s">
        <v>829</v>
      </c>
      <c r="D165" s="11" t="s">
        <v>881</v>
      </c>
      <c r="E165" s="24" t="s">
        <v>1058</v>
      </c>
      <c r="F165" s="11" t="s">
        <v>870</v>
      </c>
      <c r="G165" s="11" t="s">
        <v>96</v>
      </c>
      <c r="H165" s="11" t="s">
        <v>87</v>
      </c>
      <c r="I165" s="11" t="s">
        <v>87</v>
      </c>
      <c r="J165" s="11" t="s">
        <v>87</v>
      </c>
      <c r="K165" s="11" t="s">
        <v>78</v>
      </c>
      <c r="L165" s="10" t="s">
        <v>14</v>
      </c>
      <c r="M165" s="10" t="s">
        <v>108</v>
      </c>
    </row>
    <row r="166" spans="1:13" ht="72" x14ac:dyDescent="0.25">
      <c r="A166" s="15">
        <v>162</v>
      </c>
      <c r="B166" s="15" t="s">
        <v>887</v>
      </c>
      <c r="C166" s="15" t="s">
        <v>888</v>
      </c>
      <c r="D166" s="16" t="s">
        <v>782</v>
      </c>
      <c r="E166" s="27" t="s">
        <v>1058</v>
      </c>
      <c r="F166" s="16" t="s">
        <v>890</v>
      </c>
      <c r="G166" s="16" t="s">
        <v>1281</v>
      </c>
      <c r="H166" s="16" t="s">
        <v>1282</v>
      </c>
      <c r="I166" s="16" t="s">
        <v>1283</v>
      </c>
      <c r="J166" s="16" t="s">
        <v>1062</v>
      </c>
      <c r="K166" s="26" t="s">
        <v>1284</v>
      </c>
      <c r="L166" s="15" t="s">
        <v>8</v>
      </c>
      <c r="M166" s="17" t="s">
        <v>61</v>
      </c>
    </row>
    <row r="167" spans="1:13" ht="24" x14ac:dyDescent="0.25">
      <c r="A167" s="10">
        <v>163</v>
      </c>
      <c r="B167" s="10" t="s">
        <v>893</v>
      </c>
      <c r="C167" s="10" t="s">
        <v>888</v>
      </c>
      <c r="D167" s="11" t="s">
        <v>895</v>
      </c>
      <c r="E167" s="24" t="s">
        <v>1058</v>
      </c>
      <c r="F167" s="11" t="s">
        <v>896</v>
      </c>
      <c r="G167" s="11" t="s">
        <v>96</v>
      </c>
      <c r="H167" s="11" t="s">
        <v>87</v>
      </c>
      <c r="I167" s="11" t="s">
        <v>87</v>
      </c>
      <c r="J167" s="11" t="s">
        <v>87</v>
      </c>
      <c r="K167" s="25" t="s">
        <v>1285</v>
      </c>
      <c r="L167" s="10" t="s">
        <v>14</v>
      </c>
      <c r="M167" s="14" t="s">
        <v>61</v>
      </c>
    </row>
    <row r="168" spans="1:13" ht="24" x14ac:dyDescent="0.25">
      <c r="A168" s="15">
        <v>164</v>
      </c>
      <c r="B168" s="15" t="s">
        <v>898</v>
      </c>
      <c r="C168" s="15" t="s">
        <v>888</v>
      </c>
      <c r="D168" s="16" t="s">
        <v>139</v>
      </c>
      <c r="E168" s="27" t="s">
        <v>1058</v>
      </c>
      <c r="F168" s="16" t="s">
        <v>899</v>
      </c>
      <c r="G168" s="16" t="s">
        <v>96</v>
      </c>
      <c r="H168" s="16" t="s">
        <v>87</v>
      </c>
      <c r="I168" s="16" t="s">
        <v>87</v>
      </c>
      <c r="J168" s="16" t="s">
        <v>87</v>
      </c>
      <c r="K168" s="16" t="s">
        <v>78</v>
      </c>
      <c r="L168" s="15" t="s">
        <v>14</v>
      </c>
      <c r="M168" s="15" t="s">
        <v>108</v>
      </c>
    </row>
    <row r="169" spans="1:13" ht="24" x14ac:dyDescent="0.25">
      <c r="A169" s="10">
        <v>165</v>
      </c>
      <c r="B169" s="10" t="s">
        <v>901</v>
      </c>
      <c r="C169" s="10" t="s">
        <v>888</v>
      </c>
      <c r="D169" s="11" t="s">
        <v>903</v>
      </c>
      <c r="E169" s="24" t="s">
        <v>1058</v>
      </c>
      <c r="F169" s="11" t="s">
        <v>904</v>
      </c>
      <c r="G169" s="11" t="s">
        <v>96</v>
      </c>
      <c r="H169" s="11" t="s">
        <v>87</v>
      </c>
      <c r="I169" s="11" t="s">
        <v>87</v>
      </c>
      <c r="J169" s="11" t="s">
        <v>87</v>
      </c>
      <c r="K169" s="11" t="s">
        <v>78</v>
      </c>
      <c r="L169" s="10" t="s">
        <v>14</v>
      </c>
      <c r="M169" s="10" t="s">
        <v>108</v>
      </c>
    </row>
    <row r="170" spans="1:13" ht="36" x14ac:dyDescent="0.25">
      <c r="A170" s="15">
        <v>166</v>
      </c>
      <c r="B170" s="15" t="s">
        <v>906</v>
      </c>
      <c r="C170" s="15" t="s">
        <v>888</v>
      </c>
      <c r="D170" s="16" t="s">
        <v>1286</v>
      </c>
      <c r="E170" s="27" t="s">
        <v>1077</v>
      </c>
      <c r="F170" s="16" t="s">
        <v>1287</v>
      </c>
      <c r="G170" s="16" t="s">
        <v>1288</v>
      </c>
      <c r="H170" s="16" t="s">
        <v>1289</v>
      </c>
      <c r="I170" s="16" t="s">
        <v>1190</v>
      </c>
      <c r="J170" s="16" t="s">
        <v>1290</v>
      </c>
      <c r="K170" s="26" t="s">
        <v>1291</v>
      </c>
      <c r="L170" s="15" t="s">
        <v>14</v>
      </c>
      <c r="M170" s="17" t="s">
        <v>61</v>
      </c>
    </row>
    <row r="171" spans="1:13" ht="24" x14ac:dyDescent="0.25">
      <c r="A171" s="10">
        <v>167</v>
      </c>
      <c r="B171" s="10" t="s">
        <v>911</v>
      </c>
      <c r="C171" s="10" t="s">
        <v>888</v>
      </c>
      <c r="D171" s="11" t="s">
        <v>135</v>
      </c>
      <c r="E171" s="24" t="s">
        <v>1058</v>
      </c>
      <c r="F171" s="11" t="s">
        <v>913</v>
      </c>
      <c r="G171" s="11" t="s">
        <v>96</v>
      </c>
      <c r="H171" s="11" t="s">
        <v>87</v>
      </c>
      <c r="I171" s="11" t="s">
        <v>87</v>
      </c>
      <c r="J171" s="11" t="s">
        <v>87</v>
      </c>
      <c r="K171" s="11" t="s">
        <v>78</v>
      </c>
      <c r="L171" s="10" t="s">
        <v>14</v>
      </c>
      <c r="M171" s="10" t="s">
        <v>108</v>
      </c>
    </row>
    <row r="172" spans="1:13" ht="48" x14ac:dyDescent="0.25">
      <c r="A172" s="15">
        <v>168</v>
      </c>
      <c r="B172" s="15" t="s">
        <v>914</v>
      </c>
      <c r="C172" s="15" t="s">
        <v>915</v>
      </c>
      <c r="D172" s="16" t="s">
        <v>917</v>
      </c>
      <c r="E172" s="27" t="s">
        <v>1058</v>
      </c>
      <c r="F172" s="16" t="s">
        <v>918</v>
      </c>
      <c r="G172" s="16" t="s">
        <v>919</v>
      </c>
      <c r="H172" s="16" t="s">
        <v>87</v>
      </c>
      <c r="I172" s="16" t="s">
        <v>1190</v>
      </c>
      <c r="J172" s="16" t="s">
        <v>87</v>
      </c>
      <c r="K172" s="26" t="s">
        <v>1292</v>
      </c>
      <c r="L172" s="15" t="s">
        <v>14</v>
      </c>
      <c r="M172" s="17" t="s">
        <v>61</v>
      </c>
    </row>
    <row r="173" spans="1:13" ht="24" x14ac:dyDescent="0.25">
      <c r="A173" s="10">
        <v>169</v>
      </c>
      <c r="B173" s="10" t="s">
        <v>922</v>
      </c>
      <c r="C173" s="10" t="s">
        <v>915</v>
      </c>
      <c r="D173" s="11" t="s">
        <v>925</v>
      </c>
      <c r="E173" s="24" t="s">
        <v>1058</v>
      </c>
      <c r="F173" s="11" t="s">
        <v>926</v>
      </c>
      <c r="G173" s="11" t="s">
        <v>96</v>
      </c>
      <c r="H173" s="11" t="s">
        <v>87</v>
      </c>
      <c r="I173" s="11" t="s">
        <v>87</v>
      </c>
      <c r="J173" s="11" t="s">
        <v>87</v>
      </c>
      <c r="K173" s="11" t="s">
        <v>78</v>
      </c>
      <c r="L173" s="10" t="s">
        <v>14</v>
      </c>
      <c r="M173" s="14" t="s">
        <v>61</v>
      </c>
    </row>
    <row r="174" spans="1:13" ht="72" x14ac:dyDescent="0.25">
      <c r="A174" s="15">
        <v>170</v>
      </c>
      <c r="B174" s="15" t="s">
        <v>928</v>
      </c>
      <c r="C174" s="15" t="s">
        <v>915</v>
      </c>
      <c r="D174" s="16" t="s">
        <v>930</v>
      </c>
      <c r="E174" s="16" t="s">
        <v>1293</v>
      </c>
      <c r="F174" s="16" t="s">
        <v>1294</v>
      </c>
      <c r="G174" s="16" t="s">
        <v>1295</v>
      </c>
      <c r="H174" s="16" t="s">
        <v>1296</v>
      </c>
      <c r="I174" s="16" t="s">
        <v>1297</v>
      </c>
      <c r="J174" s="16" t="s">
        <v>1148</v>
      </c>
      <c r="K174" s="26" t="s">
        <v>1298</v>
      </c>
      <c r="L174" s="15" t="s">
        <v>8</v>
      </c>
      <c r="M174" s="17" t="s">
        <v>61</v>
      </c>
    </row>
    <row r="175" spans="1:13" ht="24" x14ac:dyDescent="0.25">
      <c r="A175" s="10">
        <v>171</v>
      </c>
      <c r="B175" s="10" t="s">
        <v>934</v>
      </c>
      <c r="C175" s="10" t="s">
        <v>915</v>
      </c>
      <c r="D175" s="11" t="s">
        <v>139</v>
      </c>
      <c r="E175" s="11" t="s">
        <v>1299</v>
      </c>
      <c r="F175" s="11" t="s">
        <v>1300</v>
      </c>
      <c r="G175" s="11" t="s">
        <v>1301</v>
      </c>
      <c r="H175" s="11" t="s">
        <v>1302</v>
      </c>
      <c r="I175" s="11" t="s">
        <v>165</v>
      </c>
      <c r="J175" s="11" t="s">
        <v>1303</v>
      </c>
      <c r="K175" s="25" t="s">
        <v>1304</v>
      </c>
      <c r="L175" s="10" t="s">
        <v>14</v>
      </c>
      <c r="M175" s="14" t="s">
        <v>61</v>
      </c>
    </row>
    <row r="176" spans="1:13" ht="24" x14ac:dyDescent="0.25">
      <c r="A176" s="15">
        <v>172</v>
      </c>
      <c r="B176" s="15" t="s">
        <v>937</v>
      </c>
      <c r="C176" s="15" t="s">
        <v>915</v>
      </c>
      <c r="D176" s="16" t="s">
        <v>139</v>
      </c>
      <c r="E176" s="27" t="s">
        <v>1058</v>
      </c>
      <c r="F176" s="16" t="s">
        <v>938</v>
      </c>
      <c r="G176" s="16" t="s">
        <v>96</v>
      </c>
      <c r="H176" s="16" t="s">
        <v>87</v>
      </c>
      <c r="I176" s="16" t="s">
        <v>87</v>
      </c>
      <c r="J176" s="16" t="s">
        <v>87</v>
      </c>
      <c r="K176" s="26" t="s">
        <v>1305</v>
      </c>
      <c r="L176" s="15" t="s">
        <v>14</v>
      </c>
      <c r="M176" s="17" t="s">
        <v>61</v>
      </c>
    </row>
    <row r="177" spans="1:13" ht="24" x14ac:dyDescent="0.25">
      <c r="A177" s="10">
        <v>173</v>
      </c>
      <c r="B177" s="10" t="s">
        <v>941</v>
      </c>
      <c r="C177" s="10" t="s">
        <v>915</v>
      </c>
      <c r="D177" s="11" t="s">
        <v>943</v>
      </c>
      <c r="E177" s="24" t="s">
        <v>1058</v>
      </c>
      <c r="F177" s="11" t="s">
        <v>944</v>
      </c>
      <c r="G177" s="11" t="s">
        <v>96</v>
      </c>
      <c r="H177" s="11" t="s">
        <v>87</v>
      </c>
      <c r="I177" s="11" t="s">
        <v>87</v>
      </c>
      <c r="J177" s="11" t="s">
        <v>87</v>
      </c>
      <c r="K177" s="11" t="s">
        <v>78</v>
      </c>
      <c r="L177" s="10" t="s">
        <v>14</v>
      </c>
      <c r="M177" s="14" t="s">
        <v>61</v>
      </c>
    </row>
    <row r="178" spans="1:13" ht="84" x14ac:dyDescent="0.25">
      <c r="A178" s="15">
        <v>174</v>
      </c>
      <c r="B178" s="15" t="s">
        <v>945</v>
      </c>
      <c r="C178" s="15" t="s">
        <v>915</v>
      </c>
      <c r="D178" s="16" t="s">
        <v>946</v>
      </c>
      <c r="E178" s="27" t="s">
        <v>1058</v>
      </c>
      <c r="F178" s="16" t="s">
        <v>947</v>
      </c>
      <c r="G178" s="16" t="s">
        <v>1306</v>
      </c>
      <c r="H178" s="16" t="s">
        <v>1307</v>
      </c>
      <c r="I178" s="16" t="s">
        <v>1308</v>
      </c>
      <c r="J178" s="16" t="s">
        <v>1062</v>
      </c>
      <c r="K178" s="26" t="s">
        <v>1309</v>
      </c>
      <c r="L178" s="15" t="s">
        <v>8</v>
      </c>
      <c r="M178" s="15" t="s">
        <v>108</v>
      </c>
    </row>
    <row r="179" spans="1:13" ht="72" x14ac:dyDescent="0.25">
      <c r="A179" s="10">
        <v>175</v>
      </c>
      <c r="B179" s="10" t="s">
        <v>950</v>
      </c>
      <c r="C179" s="10" t="s">
        <v>915</v>
      </c>
      <c r="D179" s="11" t="s">
        <v>261</v>
      </c>
      <c r="E179" s="11" t="s">
        <v>1310</v>
      </c>
      <c r="F179" s="11" t="s">
        <v>1311</v>
      </c>
      <c r="G179" s="11" t="s">
        <v>1312</v>
      </c>
      <c r="H179" s="11" t="s">
        <v>1313</v>
      </c>
      <c r="I179" s="11" t="s">
        <v>1314</v>
      </c>
      <c r="J179" s="11" t="s">
        <v>1315</v>
      </c>
      <c r="K179" s="25" t="s">
        <v>1316</v>
      </c>
      <c r="L179" s="10" t="s">
        <v>8</v>
      </c>
      <c r="M179" s="14" t="s">
        <v>61</v>
      </c>
    </row>
    <row r="180" spans="1:13" ht="36" x14ac:dyDescent="0.25">
      <c r="A180" s="15">
        <v>176</v>
      </c>
      <c r="B180" s="15" t="s">
        <v>956</v>
      </c>
      <c r="C180" s="15" t="s">
        <v>915</v>
      </c>
      <c r="D180" s="16" t="s">
        <v>1317</v>
      </c>
      <c r="E180" s="16" t="s">
        <v>1318</v>
      </c>
      <c r="F180" s="16" t="s">
        <v>1319</v>
      </c>
      <c r="G180" s="16" t="s">
        <v>1320</v>
      </c>
      <c r="H180" s="16" t="s">
        <v>1321</v>
      </c>
      <c r="I180" s="16" t="s">
        <v>165</v>
      </c>
      <c r="J180" s="16" t="s">
        <v>1322</v>
      </c>
      <c r="K180" s="26" t="s">
        <v>1323</v>
      </c>
      <c r="L180" s="15" t="s">
        <v>14</v>
      </c>
      <c r="M180" s="15" t="s">
        <v>108</v>
      </c>
    </row>
    <row r="181" spans="1:13" ht="24" x14ac:dyDescent="0.25">
      <c r="A181" s="10">
        <v>177</v>
      </c>
      <c r="B181" s="10" t="s">
        <v>960</v>
      </c>
      <c r="C181" s="10" t="s">
        <v>915</v>
      </c>
      <c r="D181" s="11" t="s">
        <v>963</v>
      </c>
      <c r="E181" s="24" t="s">
        <v>1058</v>
      </c>
      <c r="F181" s="11" t="s">
        <v>964</v>
      </c>
      <c r="G181" s="11" t="s">
        <v>96</v>
      </c>
      <c r="H181" s="11" t="s">
        <v>87</v>
      </c>
      <c r="I181" s="11" t="s">
        <v>87</v>
      </c>
      <c r="J181" s="11" t="s">
        <v>87</v>
      </c>
      <c r="K181" s="11" t="s">
        <v>78</v>
      </c>
      <c r="L181" s="10" t="s">
        <v>14</v>
      </c>
      <c r="M181" s="10" t="s">
        <v>108</v>
      </c>
    </row>
    <row r="182" spans="1:13" ht="24" x14ac:dyDescent="0.25">
      <c r="A182" s="15">
        <v>178</v>
      </c>
      <c r="B182" s="15" t="s">
        <v>965</v>
      </c>
      <c r="C182" s="15" t="s">
        <v>915</v>
      </c>
      <c r="D182" s="16" t="s">
        <v>967</v>
      </c>
      <c r="E182" s="27" t="s">
        <v>1058</v>
      </c>
      <c r="F182" s="16" t="s">
        <v>870</v>
      </c>
      <c r="G182" s="16" t="s">
        <v>96</v>
      </c>
      <c r="H182" s="16" t="s">
        <v>87</v>
      </c>
      <c r="I182" s="16" t="s">
        <v>87</v>
      </c>
      <c r="J182" s="16" t="s">
        <v>87</v>
      </c>
      <c r="K182" s="16" t="s">
        <v>78</v>
      </c>
      <c r="L182" s="15" t="s">
        <v>14</v>
      </c>
      <c r="M182" s="15" t="s">
        <v>108</v>
      </c>
    </row>
    <row r="183" spans="1:13" ht="24" x14ac:dyDescent="0.25">
      <c r="A183" s="10">
        <v>179</v>
      </c>
      <c r="B183" s="10" t="s">
        <v>968</v>
      </c>
      <c r="C183" s="10" t="s">
        <v>915</v>
      </c>
      <c r="D183" s="11" t="s">
        <v>969</v>
      </c>
      <c r="E183" s="24" t="s">
        <v>1058</v>
      </c>
      <c r="F183" s="11" t="s">
        <v>970</v>
      </c>
      <c r="G183" s="11" t="s">
        <v>96</v>
      </c>
      <c r="H183" s="11" t="s">
        <v>87</v>
      </c>
      <c r="I183" s="11" t="s">
        <v>87</v>
      </c>
      <c r="J183" s="11" t="s">
        <v>87</v>
      </c>
      <c r="K183" s="11" t="s">
        <v>78</v>
      </c>
      <c r="L183" s="10" t="s">
        <v>14</v>
      </c>
      <c r="M183" s="10" t="s">
        <v>108</v>
      </c>
    </row>
    <row r="184" spans="1:13" ht="24" x14ac:dyDescent="0.25">
      <c r="A184" s="15">
        <v>180</v>
      </c>
      <c r="B184" s="15" t="s">
        <v>971</v>
      </c>
      <c r="C184" s="15" t="s">
        <v>972</v>
      </c>
      <c r="D184" s="16" t="s">
        <v>214</v>
      </c>
      <c r="E184" s="27" t="s">
        <v>1058</v>
      </c>
      <c r="F184" s="16" t="s">
        <v>974</v>
      </c>
      <c r="G184" s="16" t="s">
        <v>96</v>
      </c>
      <c r="H184" s="16" t="s">
        <v>87</v>
      </c>
      <c r="I184" s="16" t="s">
        <v>87</v>
      </c>
      <c r="J184" s="16" t="s">
        <v>87</v>
      </c>
      <c r="K184" s="16" t="s">
        <v>78</v>
      </c>
      <c r="L184" s="15" t="s">
        <v>14</v>
      </c>
      <c r="M184" s="17" t="s">
        <v>61</v>
      </c>
    </row>
    <row r="185" spans="1:13" ht="24" x14ac:dyDescent="0.25">
      <c r="A185" s="10">
        <v>181</v>
      </c>
      <c r="B185" s="10" t="s">
        <v>975</v>
      </c>
      <c r="C185" s="10" t="s">
        <v>972</v>
      </c>
      <c r="D185" s="11" t="s">
        <v>977</v>
      </c>
      <c r="E185" s="24" t="s">
        <v>1058</v>
      </c>
      <c r="F185" s="11" t="s">
        <v>978</v>
      </c>
      <c r="G185" s="11" t="s">
        <v>449</v>
      </c>
      <c r="H185" s="11" t="s">
        <v>87</v>
      </c>
      <c r="I185" s="11" t="s">
        <v>87</v>
      </c>
      <c r="J185" s="11" t="s">
        <v>87</v>
      </c>
      <c r="K185" s="11" t="s">
        <v>78</v>
      </c>
      <c r="L185" s="10" t="s">
        <v>14</v>
      </c>
      <c r="M185" s="14" t="s">
        <v>61</v>
      </c>
    </row>
    <row r="186" spans="1:13" ht="24" x14ac:dyDescent="0.25">
      <c r="A186" s="15">
        <v>182</v>
      </c>
      <c r="B186" s="15" t="s">
        <v>980</v>
      </c>
      <c r="C186" s="15" t="s">
        <v>972</v>
      </c>
      <c r="D186" s="16" t="s">
        <v>983</v>
      </c>
      <c r="E186" s="27" t="s">
        <v>1058</v>
      </c>
      <c r="F186" s="16" t="s">
        <v>984</v>
      </c>
      <c r="G186" s="16" t="s">
        <v>96</v>
      </c>
      <c r="H186" s="16" t="s">
        <v>87</v>
      </c>
      <c r="I186" s="16" t="s">
        <v>87</v>
      </c>
      <c r="J186" s="16" t="s">
        <v>87</v>
      </c>
      <c r="K186" s="16" t="s">
        <v>78</v>
      </c>
      <c r="L186" s="15" t="s">
        <v>14</v>
      </c>
      <c r="M186" s="17" t="s">
        <v>61</v>
      </c>
    </row>
    <row r="187" spans="1:13" ht="24" x14ac:dyDescent="0.25">
      <c r="A187" s="10">
        <v>183</v>
      </c>
      <c r="B187" s="10" t="s">
        <v>986</v>
      </c>
      <c r="C187" s="10" t="s">
        <v>972</v>
      </c>
      <c r="D187" s="11" t="s">
        <v>989</v>
      </c>
      <c r="E187" s="24" t="s">
        <v>1058</v>
      </c>
      <c r="F187" s="11" t="s">
        <v>990</v>
      </c>
      <c r="G187" s="11" t="s">
        <v>96</v>
      </c>
      <c r="H187" s="11" t="s">
        <v>87</v>
      </c>
      <c r="I187" s="11" t="s">
        <v>87</v>
      </c>
      <c r="J187" s="11" t="s">
        <v>87</v>
      </c>
      <c r="K187" s="11" t="s">
        <v>78</v>
      </c>
      <c r="L187" s="10" t="s">
        <v>14</v>
      </c>
      <c r="M187" s="14" t="s">
        <v>61</v>
      </c>
    </row>
    <row r="188" spans="1:13" ht="24" x14ac:dyDescent="0.25">
      <c r="A188" s="15">
        <v>184</v>
      </c>
      <c r="B188" s="15" t="s">
        <v>993</v>
      </c>
      <c r="C188" s="15" t="s">
        <v>972</v>
      </c>
      <c r="D188" s="16" t="s">
        <v>91</v>
      </c>
      <c r="E188" s="27" t="s">
        <v>1058</v>
      </c>
      <c r="F188" s="16" t="s">
        <v>870</v>
      </c>
      <c r="G188" s="16" t="s">
        <v>96</v>
      </c>
      <c r="H188" s="16" t="s">
        <v>87</v>
      </c>
      <c r="I188" s="16" t="s">
        <v>87</v>
      </c>
      <c r="J188" s="16" t="s">
        <v>87</v>
      </c>
      <c r="K188" s="16" t="s">
        <v>78</v>
      </c>
      <c r="L188" s="15" t="s">
        <v>14</v>
      </c>
      <c r="M188" s="17" t="s">
        <v>61</v>
      </c>
    </row>
    <row r="189" spans="1:13" ht="24" x14ac:dyDescent="0.25">
      <c r="A189" s="10">
        <v>185</v>
      </c>
      <c r="B189" s="10" t="s">
        <v>994</v>
      </c>
      <c r="C189" s="10" t="s">
        <v>972</v>
      </c>
      <c r="D189" s="11" t="s">
        <v>996</v>
      </c>
      <c r="E189" s="24" t="s">
        <v>1058</v>
      </c>
      <c r="F189" s="11" t="s">
        <v>870</v>
      </c>
      <c r="G189" s="11" t="s">
        <v>96</v>
      </c>
      <c r="H189" s="11" t="s">
        <v>87</v>
      </c>
      <c r="I189" s="11" t="s">
        <v>87</v>
      </c>
      <c r="J189" s="11" t="s">
        <v>87</v>
      </c>
      <c r="K189" s="11" t="s">
        <v>78</v>
      </c>
      <c r="L189" s="10" t="s">
        <v>14</v>
      </c>
      <c r="M189" s="14" t="s">
        <v>61</v>
      </c>
    </row>
    <row r="190" spans="1:13" ht="24" x14ac:dyDescent="0.25">
      <c r="A190" s="15">
        <v>186</v>
      </c>
      <c r="B190" s="15" t="s">
        <v>997</v>
      </c>
      <c r="C190" s="15" t="s">
        <v>972</v>
      </c>
      <c r="D190" s="16" t="s">
        <v>143</v>
      </c>
      <c r="E190" s="27" t="s">
        <v>1058</v>
      </c>
      <c r="F190" s="16" t="s">
        <v>870</v>
      </c>
      <c r="G190" s="16" t="s">
        <v>96</v>
      </c>
      <c r="H190" s="16" t="s">
        <v>87</v>
      </c>
      <c r="I190" s="16" t="s">
        <v>87</v>
      </c>
      <c r="J190" s="16" t="s">
        <v>87</v>
      </c>
      <c r="K190" s="16" t="s">
        <v>78</v>
      </c>
      <c r="L190" s="15" t="s">
        <v>14</v>
      </c>
      <c r="M190" s="17" t="s">
        <v>61</v>
      </c>
    </row>
    <row r="191" spans="1:13" ht="24" x14ac:dyDescent="0.25">
      <c r="A191" s="10">
        <v>187</v>
      </c>
      <c r="B191" s="10" t="s">
        <v>1000</v>
      </c>
      <c r="C191" s="10" t="s">
        <v>972</v>
      </c>
      <c r="D191" s="11" t="s">
        <v>91</v>
      </c>
      <c r="E191" s="24" t="s">
        <v>1058</v>
      </c>
      <c r="F191" s="11" t="s">
        <v>870</v>
      </c>
      <c r="G191" s="11" t="s">
        <v>96</v>
      </c>
      <c r="H191" s="11" t="s">
        <v>87</v>
      </c>
      <c r="I191" s="11" t="s">
        <v>87</v>
      </c>
      <c r="J191" s="11" t="s">
        <v>87</v>
      </c>
      <c r="K191" s="11" t="s">
        <v>78</v>
      </c>
      <c r="L191" s="10" t="s">
        <v>14</v>
      </c>
      <c r="M191" s="14" t="s">
        <v>61</v>
      </c>
    </row>
    <row r="192" spans="1:13" ht="24" x14ac:dyDescent="0.25">
      <c r="A192" s="15">
        <v>188</v>
      </c>
      <c r="B192" s="15" t="s">
        <v>1001</v>
      </c>
      <c r="C192" s="15" t="s">
        <v>972</v>
      </c>
      <c r="D192" s="16" t="s">
        <v>214</v>
      </c>
      <c r="E192" s="27" t="s">
        <v>1058</v>
      </c>
      <c r="F192" s="16" t="s">
        <v>1003</v>
      </c>
      <c r="G192" s="16" t="s">
        <v>96</v>
      </c>
      <c r="H192" s="16" t="s">
        <v>87</v>
      </c>
      <c r="I192" s="16" t="s">
        <v>87</v>
      </c>
      <c r="J192" s="16" t="s">
        <v>87</v>
      </c>
      <c r="K192" s="16" t="s">
        <v>78</v>
      </c>
      <c r="L192" s="15" t="s">
        <v>14</v>
      </c>
      <c r="M192" s="17" t="s">
        <v>61</v>
      </c>
    </row>
    <row r="193" spans="1:13" ht="24" x14ac:dyDescent="0.25">
      <c r="A193" s="10">
        <v>189</v>
      </c>
      <c r="B193" s="10" t="s">
        <v>1005</v>
      </c>
      <c r="C193" s="10" t="s">
        <v>972</v>
      </c>
      <c r="D193" s="11" t="s">
        <v>1006</v>
      </c>
      <c r="E193" s="24" t="s">
        <v>1058</v>
      </c>
      <c r="F193" s="11" t="s">
        <v>1007</v>
      </c>
      <c r="G193" s="11" t="s">
        <v>96</v>
      </c>
      <c r="H193" s="11" t="s">
        <v>87</v>
      </c>
      <c r="I193" s="11" t="s">
        <v>87</v>
      </c>
      <c r="J193" s="11" t="s">
        <v>87</v>
      </c>
      <c r="K193" s="11" t="s">
        <v>78</v>
      </c>
      <c r="L193" s="10" t="s">
        <v>14</v>
      </c>
      <c r="M193" s="14" t="s">
        <v>61</v>
      </c>
    </row>
    <row r="194" spans="1:13" ht="24" x14ac:dyDescent="0.25">
      <c r="A194" s="15">
        <v>190</v>
      </c>
      <c r="B194" s="15" t="s">
        <v>1008</v>
      </c>
      <c r="C194" s="15" t="s">
        <v>972</v>
      </c>
      <c r="D194" s="16" t="s">
        <v>1009</v>
      </c>
      <c r="E194" s="27" t="s">
        <v>1058</v>
      </c>
      <c r="F194" s="16" t="s">
        <v>1010</v>
      </c>
      <c r="G194" s="16" t="s">
        <v>96</v>
      </c>
      <c r="H194" s="16" t="s">
        <v>87</v>
      </c>
      <c r="I194" s="16" t="s">
        <v>87</v>
      </c>
      <c r="J194" s="16" t="s">
        <v>87</v>
      </c>
      <c r="K194" s="16" t="s">
        <v>78</v>
      </c>
      <c r="L194" s="15" t="s">
        <v>14</v>
      </c>
      <c r="M194" s="15" t="s">
        <v>108</v>
      </c>
    </row>
    <row r="195" spans="1:13" ht="24" x14ac:dyDescent="0.25">
      <c r="A195" s="10">
        <v>191</v>
      </c>
      <c r="B195" s="10" t="s">
        <v>1012</v>
      </c>
      <c r="C195" s="10" t="s">
        <v>972</v>
      </c>
      <c r="D195" s="11" t="s">
        <v>1013</v>
      </c>
      <c r="E195" s="24" t="s">
        <v>1058</v>
      </c>
      <c r="F195" s="11" t="s">
        <v>1014</v>
      </c>
      <c r="G195" s="11" t="s">
        <v>96</v>
      </c>
      <c r="H195" s="11" t="s">
        <v>87</v>
      </c>
      <c r="I195" s="11" t="s">
        <v>87</v>
      </c>
      <c r="J195" s="11" t="s">
        <v>87</v>
      </c>
      <c r="K195" s="11" t="s">
        <v>78</v>
      </c>
      <c r="L195" s="10" t="s">
        <v>14</v>
      </c>
      <c r="M195" s="14" t="s">
        <v>61</v>
      </c>
    </row>
    <row r="196" spans="1:13" ht="24" x14ac:dyDescent="0.25">
      <c r="A196" s="15">
        <v>192</v>
      </c>
      <c r="B196" s="15" t="s">
        <v>1015</v>
      </c>
      <c r="C196" s="15" t="s">
        <v>972</v>
      </c>
      <c r="D196" s="16" t="s">
        <v>143</v>
      </c>
      <c r="E196" s="27" t="s">
        <v>1058</v>
      </c>
      <c r="F196" s="16" t="s">
        <v>870</v>
      </c>
      <c r="G196" s="16" t="s">
        <v>96</v>
      </c>
      <c r="H196" s="16" t="s">
        <v>87</v>
      </c>
      <c r="I196" s="16" t="s">
        <v>87</v>
      </c>
      <c r="J196" s="16" t="s">
        <v>87</v>
      </c>
      <c r="K196" s="16" t="s">
        <v>78</v>
      </c>
      <c r="L196" s="15" t="s">
        <v>14</v>
      </c>
      <c r="M196" s="17" t="s">
        <v>61</v>
      </c>
    </row>
    <row r="197" spans="1:13" ht="24" x14ac:dyDescent="0.25">
      <c r="A197" s="10">
        <v>193</v>
      </c>
      <c r="B197" s="10" t="s">
        <v>1017</v>
      </c>
      <c r="C197" s="10" t="s">
        <v>972</v>
      </c>
      <c r="D197" s="11" t="s">
        <v>1020</v>
      </c>
      <c r="E197" s="24" t="s">
        <v>1058</v>
      </c>
      <c r="F197" s="11" t="s">
        <v>1021</v>
      </c>
      <c r="G197" s="11" t="s">
        <v>96</v>
      </c>
      <c r="H197" s="11" t="s">
        <v>87</v>
      </c>
      <c r="I197" s="11" t="s">
        <v>87</v>
      </c>
      <c r="J197" s="11" t="s">
        <v>87</v>
      </c>
      <c r="K197" s="11" t="s">
        <v>78</v>
      </c>
      <c r="L197" s="10" t="s">
        <v>14</v>
      </c>
      <c r="M197" s="14" t="s">
        <v>61</v>
      </c>
    </row>
    <row r="198" spans="1:13" ht="36" x14ac:dyDescent="0.25">
      <c r="A198" s="15">
        <v>194</v>
      </c>
      <c r="B198" s="15" t="s">
        <v>1023</v>
      </c>
      <c r="C198" s="15" t="s">
        <v>1024</v>
      </c>
      <c r="D198" s="16" t="s">
        <v>292</v>
      </c>
      <c r="E198" s="16" t="s">
        <v>1324</v>
      </c>
      <c r="F198" s="16" t="s">
        <v>1325</v>
      </c>
      <c r="G198" s="16" t="s">
        <v>1326</v>
      </c>
      <c r="H198" s="16" t="s">
        <v>1327</v>
      </c>
      <c r="I198" s="16" t="s">
        <v>87</v>
      </c>
      <c r="J198" s="16" t="s">
        <v>87</v>
      </c>
      <c r="K198" s="26" t="s">
        <v>1328</v>
      </c>
      <c r="L198" s="15" t="s">
        <v>14</v>
      </c>
      <c r="M198" s="17" t="s">
        <v>61</v>
      </c>
    </row>
    <row r="199" spans="1:13" ht="36" x14ac:dyDescent="0.25">
      <c r="A199" s="10">
        <v>195</v>
      </c>
      <c r="B199" s="10" t="s">
        <v>1029</v>
      </c>
      <c r="C199" s="10" t="s">
        <v>1024</v>
      </c>
      <c r="D199" s="11" t="s">
        <v>1329</v>
      </c>
      <c r="E199" s="24" t="s">
        <v>1077</v>
      </c>
      <c r="F199" s="11" t="s">
        <v>1330</v>
      </c>
      <c r="G199" s="11" t="s">
        <v>106</v>
      </c>
      <c r="H199" s="11" t="s">
        <v>1327</v>
      </c>
      <c r="I199" s="11" t="s">
        <v>87</v>
      </c>
      <c r="J199" s="11" t="s">
        <v>1331</v>
      </c>
      <c r="K199" s="25" t="s">
        <v>1332</v>
      </c>
      <c r="L199" s="10" t="s">
        <v>14</v>
      </c>
      <c r="M199" s="14" t="s">
        <v>61</v>
      </c>
    </row>
    <row r="200" spans="1:13" ht="72" x14ac:dyDescent="0.25">
      <c r="A200" s="15">
        <v>196</v>
      </c>
      <c r="B200" s="15" t="s">
        <v>1035</v>
      </c>
      <c r="C200" s="15" t="s">
        <v>1024</v>
      </c>
      <c r="D200" s="16" t="s">
        <v>297</v>
      </c>
      <c r="E200" s="16" t="s">
        <v>1333</v>
      </c>
      <c r="F200" s="16" t="s">
        <v>1333</v>
      </c>
      <c r="G200" s="16" t="s">
        <v>1334</v>
      </c>
      <c r="H200" s="16" t="s">
        <v>1335</v>
      </c>
      <c r="I200" s="16" t="s">
        <v>1336</v>
      </c>
      <c r="J200" s="16" t="s">
        <v>1337</v>
      </c>
      <c r="K200" s="26" t="s">
        <v>1338</v>
      </c>
      <c r="L200" s="15" t="s">
        <v>8</v>
      </c>
      <c r="M200" s="17" t="s">
        <v>61</v>
      </c>
    </row>
    <row r="201" spans="1:13" ht="24" x14ac:dyDescent="0.25">
      <c r="A201" s="10">
        <v>197</v>
      </c>
      <c r="B201" s="10" t="s">
        <v>1041</v>
      </c>
      <c r="C201" s="10" t="s">
        <v>1024</v>
      </c>
      <c r="D201" s="11" t="s">
        <v>1044</v>
      </c>
      <c r="E201" s="24" t="s">
        <v>1058</v>
      </c>
      <c r="F201" s="11" t="s">
        <v>1045</v>
      </c>
      <c r="G201" s="11" t="s">
        <v>96</v>
      </c>
      <c r="H201" s="11" t="s">
        <v>87</v>
      </c>
      <c r="I201" s="11" t="s">
        <v>87</v>
      </c>
      <c r="J201" s="11" t="s">
        <v>87</v>
      </c>
      <c r="K201" s="11" t="s">
        <v>78</v>
      </c>
      <c r="L201" s="10" t="s">
        <v>14</v>
      </c>
      <c r="M201" s="14" t="s">
        <v>61</v>
      </c>
    </row>
  </sheetData>
  <autoFilter ref="A4:M201" xr:uid="{00000000-0009-0000-0000-000003000000}"/>
  <mergeCells count="1">
    <mergeCell ref="A2:M2"/>
  </mergeCells>
  <hyperlinks>
    <hyperlink ref="K5" r:id="rId1" xr:uid="{00000000-0004-0000-0300-000000000000}"/>
    <hyperlink ref="K6" r:id="rId2" xr:uid="{00000000-0004-0000-0300-000001000000}"/>
    <hyperlink ref="K7" r:id="rId3" xr:uid="{00000000-0004-0000-0300-000002000000}"/>
    <hyperlink ref="K11" r:id="rId4" xr:uid="{00000000-0004-0000-0300-000003000000}"/>
    <hyperlink ref="K17" r:id="rId5" xr:uid="{00000000-0004-0000-0300-000004000000}"/>
    <hyperlink ref="K20" r:id="rId6" xr:uid="{00000000-0004-0000-0300-000005000000}"/>
    <hyperlink ref="K24" r:id="rId7" xr:uid="{00000000-0004-0000-0300-000006000000}"/>
    <hyperlink ref="K25" r:id="rId8" xr:uid="{00000000-0004-0000-0300-000007000000}"/>
    <hyperlink ref="K27" r:id="rId9" xr:uid="{00000000-0004-0000-0300-000008000000}"/>
    <hyperlink ref="K29" r:id="rId10" xr:uid="{00000000-0004-0000-0300-000009000000}"/>
    <hyperlink ref="K30" r:id="rId11" xr:uid="{00000000-0004-0000-0300-00000A000000}"/>
    <hyperlink ref="K39" r:id="rId12" xr:uid="{00000000-0004-0000-0300-00000B000000}"/>
    <hyperlink ref="K40" r:id="rId13" xr:uid="{00000000-0004-0000-0300-00000C000000}"/>
    <hyperlink ref="K41" r:id="rId14" xr:uid="{00000000-0004-0000-0300-00000D000000}"/>
    <hyperlink ref="K43" r:id="rId15" xr:uid="{00000000-0004-0000-0300-00000E000000}"/>
    <hyperlink ref="K44" r:id="rId16" xr:uid="{00000000-0004-0000-0300-00000F000000}"/>
    <hyperlink ref="K45" r:id="rId17" xr:uid="{00000000-0004-0000-0300-000010000000}"/>
    <hyperlink ref="K46" r:id="rId18" xr:uid="{00000000-0004-0000-0300-000011000000}"/>
    <hyperlink ref="K50" r:id="rId19" xr:uid="{00000000-0004-0000-0300-000012000000}"/>
    <hyperlink ref="K55" r:id="rId20" xr:uid="{00000000-0004-0000-0300-000013000000}"/>
    <hyperlink ref="K58" r:id="rId21" xr:uid="{00000000-0004-0000-0300-000014000000}"/>
    <hyperlink ref="K60" r:id="rId22" xr:uid="{00000000-0004-0000-0300-000015000000}"/>
    <hyperlink ref="K63" r:id="rId23" xr:uid="{00000000-0004-0000-0300-000016000000}"/>
    <hyperlink ref="K66" r:id="rId24" xr:uid="{00000000-0004-0000-0300-000017000000}"/>
    <hyperlink ref="K67" r:id="rId25" xr:uid="{00000000-0004-0000-0300-000018000000}"/>
    <hyperlink ref="K69" r:id="rId26" xr:uid="{00000000-0004-0000-0300-000019000000}"/>
    <hyperlink ref="K70" r:id="rId27" xr:uid="{00000000-0004-0000-0300-00001A000000}"/>
    <hyperlink ref="K74" r:id="rId28" xr:uid="{00000000-0004-0000-0300-00001B000000}"/>
    <hyperlink ref="K75" r:id="rId29" xr:uid="{00000000-0004-0000-0300-00001C000000}"/>
    <hyperlink ref="K77" r:id="rId30" xr:uid="{00000000-0004-0000-0300-00001D000000}"/>
    <hyperlink ref="K79" r:id="rId31" xr:uid="{00000000-0004-0000-0300-00001E000000}"/>
    <hyperlink ref="K86" r:id="rId32" xr:uid="{00000000-0004-0000-0300-00001F000000}"/>
    <hyperlink ref="K89" r:id="rId33" xr:uid="{00000000-0004-0000-0300-000020000000}"/>
    <hyperlink ref="K94" r:id="rId34" xr:uid="{00000000-0004-0000-0300-000021000000}"/>
    <hyperlink ref="K97" r:id="rId35" xr:uid="{00000000-0004-0000-0300-000022000000}"/>
    <hyperlink ref="K99" r:id="rId36" xr:uid="{00000000-0004-0000-0300-000023000000}"/>
    <hyperlink ref="K100" r:id="rId37" xr:uid="{00000000-0004-0000-0300-000024000000}"/>
    <hyperlink ref="K103" r:id="rId38" xr:uid="{00000000-0004-0000-0300-000025000000}"/>
    <hyperlink ref="K106" r:id="rId39" xr:uid="{00000000-0004-0000-0300-000026000000}"/>
    <hyperlink ref="K107" r:id="rId40" xr:uid="{00000000-0004-0000-0300-000027000000}"/>
    <hyperlink ref="K109" r:id="rId41" xr:uid="{00000000-0004-0000-0300-000028000000}"/>
    <hyperlink ref="K111" r:id="rId42" xr:uid="{00000000-0004-0000-0300-000029000000}"/>
    <hyperlink ref="K112" r:id="rId43" xr:uid="{00000000-0004-0000-0300-00002A000000}"/>
    <hyperlink ref="K113" r:id="rId44" xr:uid="{00000000-0004-0000-0300-00002B000000}"/>
    <hyperlink ref="K114" r:id="rId45" xr:uid="{00000000-0004-0000-0300-00002C000000}"/>
    <hyperlink ref="K115" r:id="rId46" xr:uid="{00000000-0004-0000-0300-00002D000000}"/>
    <hyperlink ref="K123" r:id="rId47" xr:uid="{00000000-0004-0000-0300-00002E000000}"/>
    <hyperlink ref="K124" r:id="rId48" xr:uid="{00000000-0004-0000-0300-00002F000000}"/>
    <hyperlink ref="K126" r:id="rId49" xr:uid="{00000000-0004-0000-0300-000030000000}"/>
    <hyperlink ref="K127" r:id="rId50" xr:uid="{00000000-0004-0000-0300-000031000000}"/>
    <hyperlink ref="K128" r:id="rId51" xr:uid="{00000000-0004-0000-0300-000032000000}"/>
    <hyperlink ref="K131" r:id="rId52" xr:uid="{00000000-0004-0000-0300-000033000000}"/>
    <hyperlink ref="K135" r:id="rId53" xr:uid="{00000000-0004-0000-0300-000034000000}"/>
    <hyperlink ref="K146" r:id="rId54" xr:uid="{00000000-0004-0000-0300-000035000000}"/>
    <hyperlink ref="K149" r:id="rId55" xr:uid="{00000000-0004-0000-0300-000036000000}"/>
    <hyperlink ref="K152" r:id="rId56" xr:uid="{00000000-0004-0000-0300-000037000000}"/>
    <hyperlink ref="K154" r:id="rId57" xr:uid="{00000000-0004-0000-0300-000038000000}"/>
    <hyperlink ref="K166" r:id="rId58" xr:uid="{00000000-0004-0000-0300-000039000000}"/>
    <hyperlink ref="K167" r:id="rId59" xr:uid="{00000000-0004-0000-0300-00003A000000}"/>
    <hyperlink ref="K170" r:id="rId60" xr:uid="{00000000-0004-0000-0300-00003B000000}"/>
    <hyperlink ref="K172" r:id="rId61" xr:uid="{00000000-0004-0000-0300-00003C000000}"/>
    <hyperlink ref="K174" r:id="rId62" xr:uid="{00000000-0004-0000-0300-00003D000000}"/>
    <hyperlink ref="K175" r:id="rId63" xr:uid="{00000000-0004-0000-0300-00003E000000}"/>
    <hyperlink ref="K176" r:id="rId64" xr:uid="{00000000-0004-0000-0300-00003F000000}"/>
    <hyperlink ref="K178" r:id="rId65" xr:uid="{00000000-0004-0000-0300-000040000000}"/>
    <hyperlink ref="K179" r:id="rId66" xr:uid="{00000000-0004-0000-0300-000041000000}"/>
    <hyperlink ref="K180" r:id="rId67" xr:uid="{00000000-0004-0000-0300-000042000000}"/>
    <hyperlink ref="K198" r:id="rId68" xr:uid="{00000000-0004-0000-0300-000043000000}"/>
    <hyperlink ref="K199" r:id="rId69" xr:uid="{00000000-0004-0000-0300-000044000000}"/>
    <hyperlink ref="K200" r:id="rId70" xr:uid="{00000000-0004-0000-0300-000045000000}"/>
  </hyperlinks>
  <pageMargins left="0.75" right="0.75" top="1" bottom="1" header="0.511811023622047" footer="0.511811023622047"/>
  <pageSetup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showGridLines="0" zoomScaleNormal="100" workbookViewId="0"/>
  </sheetViews>
  <sheetFormatPr defaultColWidth="8.7109375" defaultRowHeight="15" x14ac:dyDescent="0.25"/>
  <cols>
    <col min="1" max="1" width="46" customWidth="1"/>
    <col min="2" max="2" width="14" customWidth="1"/>
    <col min="3" max="3" width="4" customWidth="1"/>
    <col min="4" max="4" width="24" customWidth="1"/>
    <col min="5" max="5" width="10" customWidth="1"/>
  </cols>
  <sheetData>
    <row r="1" spans="1:5" ht="18" x14ac:dyDescent="0.25">
      <c r="A1" s="6" t="s">
        <v>1339</v>
      </c>
    </row>
    <row r="2" spans="1:5" x14ac:dyDescent="0.25">
      <c r="A2" s="28" t="s">
        <v>1340</v>
      </c>
    </row>
    <row r="4" spans="1:5" x14ac:dyDescent="0.25">
      <c r="A4" s="7" t="s">
        <v>37</v>
      </c>
      <c r="B4" s="7" t="s">
        <v>1341</v>
      </c>
      <c r="D4" s="7" t="s">
        <v>1342</v>
      </c>
      <c r="E4" s="7" t="s">
        <v>1343</v>
      </c>
    </row>
    <row r="5" spans="1:5" x14ac:dyDescent="0.25">
      <c r="A5" s="29" t="s">
        <v>1344</v>
      </c>
      <c r="B5" s="29">
        <f>COUNTIF('Global Map'!V3:V199,"A*")</f>
        <v>41</v>
      </c>
      <c r="D5" s="29" t="s">
        <v>1345</v>
      </c>
      <c r="E5" s="29">
        <f>COUNTIF('Global Map'!U3:U199,0)</f>
        <v>68</v>
      </c>
    </row>
    <row r="6" spans="1:5" x14ac:dyDescent="0.25">
      <c r="A6" s="29" t="s">
        <v>1346</v>
      </c>
      <c r="B6" s="29">
        <f>COUNTIF('Global Map'!V3:V199,"B*")</f>
        <v>75</v>
      </c>
      <c r="D6" s="29" t="s">
        <v>1347</v>
      </c>
      <c r="E6" s="29">
        <f>COUNTIF('Global Map'!U3:U199,1)</f>
        <v>48</v>
      </c>
    </row>
    <row r="7" spans="1:5" x14ac:dyDescent="0.25">
      <c r="A7" s="29" t="s">
        <v>1348</v>
      </c>
      <c r="B7" s="29">
        <f>COUNTIF('Global Map'!V3:V199,"C*")</f>
        <v>18</v>
      </c>
      <c r="D7" s="29" t="s">
        <v>1349</v>
      </c>
      <c r="E7" s="29">
        <f>COUNTIF('Global Map'!U3:U199,2)</f>
        <v>32</v>
      </c>
    </row>
    <row r="8" spans="1:5" x14ac:dyDescent="0.25">
      <c r="A8" s="29" t="s">
        <v>1350</v>
      </c>
      <c r="B8" s="29">
        <f>COUNTIF('Global Map'!V3:V199,"D*")</f>
        <v>52</v>
      </c>
      <c r="D8" s="29" t="s">
        <v>1351</v>
      </c>
      <c r="E8" s="29">
        <f>COUNTIF('Global Map'!U3:U199,3)</f>
        <v>19</v>
      </c>
    </row>
    <row r="9" spans="1:5" x14ac:dyDescent="0.25">
      <c r="A9" s="29" t="s">
        <v>1352</v>
      </c>
      <c r="B9" s="29">
        <f>COUNTIF('Global Map'!V3:V199,"E*")</f>
        <v>11</v>
      </c>
      <c r="D9" s="29" t="s">
        <v>1353</v>
      </c>
      <c r="E9" s="29">
        <f>COUNTIF('Global Map'!U3:U199,4)</f>
        <v>25</v>
      </c>
    </row>
    <row r="10" spans="1:5" x14ac:dyDescent="0.25">
      <c r="A10" s="30" t="s">
        <v>1354</v>
      </c>
      <c r="B10" s="30">
        <f>COUNTA('Global Map'!B3:B199)</f>
        <v>197</v>
      </c>
      <c r="D10" s="29" t="s">
        <v>1355</v>
      </c>
      <c r="E10" s="29">
        <f>COUNTIF('Global Map'!U3:U199,5)</f>
        <v>5</v>
      </c>
    </row>
    <row r="12" spans="1:5" x14ac:dyDescent="0.25">
      <c r="A12" s="7" t="s">
        <v>18</v>
      </c>
      <c r="B12" s="7" t="s">
        <v>1341</v>
      </c>
      <c r="D12" s="7" t="s">
        <v>39</v>
      </c>
      <c r="E12" s="7" t="s">
        <v>1343</v>
      </c>
    </row>
    <row r="13" spans="1:5" x14ac:dyDescent="0.25">
      <c r="A13" s="29" t="s">
        <v>46</v>
      </c>
      <c r="B13" s="29">
        <f>COUNTIF('Global Map'!C3:C199,"Africa")</f>
        <v>54</v>
      </c>
      <c r="D13" s="29" t="s">
        <v>61</v>
      </c>
      <c r="E13" s="29">
        <f>COUNTIF('Global Map'!X3:X199,"HIGH")</f>
        <v>138</v>
      </c>
    </row>
    <row r="14" spans="1:5" x14ac:dyDescent="0.25">
      <c r="A14" s="29" t="s">
        <v>363</v>
      </c>
      <c r="B14" s="29">
        <f>COUNTIF('Global Map'!C3:C199,"Asia")</f>
        <v>32</v>
      </c>
      <c r="D14" s="29" t="s">
        <v>108</v>
      </c>
      <c r="E14" s="29">
        <f>COUNTIF('Global Map'!X3:X199,"MEDIUM")</f>
        <v>57</v>
      </c>
    </row>
    <row r="15" spans="1:5" x14ac:dyDescent="0.25">
      <c r="A15" s="29" t="s">
        <v>383</v>
      </c>
      <c r="B15" s="29">
        <f>COUNTIF('Global Map'!C3:C199,"Middle East")</f>
        <v>15</v>
      </c>
      <c r="D15" s="29" t="s">
        <v>208</v>
      </c>
      <c r="E15" s="29">
        <f>COUNTIF('Global Map'!X3:X199,"LOW")</f>
        <v>2</v>
      </c>
    </row>
    <row r="16" spans="1:5" x14ac:dyDescent="0.25">
      <c r="A16" s="29" t="s">
        <v>619</v>
      </c>
      <c r="B16" s="29">
        <f>COUNTIF('Global Map'!C3:C199,"Europe")</f>
        <v>43</v>
      </c>
    </row>
    <row r="17" spans="1:2" x14ac:dyDescent="0.25">
      <c r="A17" s="29" t="s">
        <v>829</v>
      </c>
      <c r="B17" s="29">
        <f>COUNTIF('Global Map'!C3:C199,"North America &amp; Caribbean")</f>
        <v>17</v>
      </c>
    </row>
    <row r="18" spans="1:2" x14ac:dyDescent="0.25">
      <c r="A18" s="29" t="s">
        <v>888</v>
      </c>
      <c r="B18" s="29">
        <f>COUNTIF('Global Map'!C3:C199,"Central America")</f>
        <v>6</v>
      </c>
    </row>
    <row r="19" spans="1:2" x14ac:dyDescent="0.25">
      <c r="A19" s="29" t="s">
        <v>915</v>
      </c>
      <c r="B19" s="29">
        <f>COUNTIF('Global Map'!C3:C199,"South America")</f>
        <v>12</v>
      </c>
    </row>
    <row r="20" spans="1:2" x14ac:dyDescent="0.25">
      <c r="A20" s="29" t="s">
        <v>972</v>
      </c>
      <c r="B20" s="29">
        <f>COUNTIF('Global Map'!C3:C199,"Oceania")</f>
        <v>14</v>
      </c>
    </row>
    <row r="21" spans="1:2" x14ac:dyDescent="0.25">
      <c r="A21" s="29" t="s">
        <v>1024</v>
      </c>
      <c r="B21" s="29">
        <f>COUNTIF('Global Map'!C3:C199,"Non-UN entity")</f>
        <v>4</v>
      </c>
    </row>
    <row r="23" spans="1:2" x14ac:dyDescent="0.25">
      <c r="A23" s="7" t="s">
        <v>20</v>
      </c>
      <c r="B23" s="7" t="s">
        <v>1341</v>
      </c>
    </row>
    <row r="24" spans="1:2" x14ac:dyDescent="0.25">
      <c r="A24" s="29" t="s">
        <v>48</v>
      </c>
      <c r="B24" s="29">
        <f>COUNTIF('Global Map'!E3:E199,"Current")</f>
        <v>184</v>
      </c>
    </row>
    <row r="25" spans="1:2" x14ac:dyDescent="0.25">
      <c r="A25" s="29" t="s">
        <v>101</v>
      </c>
      <c r="B25" s="29">
        <f>COUNTIF('Global Map'!E3:E199,"Transitional")</f>
        <v>5</v>
      </c>
    </row>
    <row r="26" spans="1:2" x14ac:dyDescent="0.25">
      <c r="A26" s="29" t="s">
        <v>212</v>
      </c>
      <c r="B26" s="29">
        <f>COUNTIF('Global Map'!E3:E199,"Suspended")</f>
        <v>4</v>
      </c>
    </row>
    <row r="27" spans="1:2" x14ac:dyDescent="0.25">
      <c r="A27" s="29" t="s">
        <v>365</v>
      </c>
      <c r="B27" s="29">
        <f>COUNTIF('Global Map'!E3:E199,"Historical (abolished)")</f>
        <v>1</v>
      </c>
    </row>
    <row r="28" spans="1:2" x14ac:dyDescent="0.25">
      <c r="A28" s="29" t="s">
        <v>172</v>
      </c>
      <c r="B28" s="29">
        <f>COUNTIF('Global Map'!E3:E199,"Never implemented")</f>
        <v>1</v>
      </c>
    </row>
    <row r="29" spans="1:2" x14ac:dyDescent="0.25">
      <c r="A29" s="29" t="s">
        <v>235</v>
      </c>
      <c r="B29" s="29">
        <f>COUNTIF('Global Map'!E3:E199,"Contested / disrupted")</f>
        <v>2</v>
      </c>
    </row>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showGridLines="0" zoomScaleNormal="100" workbookViewId="0"/>
  </sheetViews>
  <sheetFormatPr defaultColWidth="8.7109375" defaultRowHeight="15" x14ac:dyDescent="0.25"/>
  <cols>
    <col min="1" max="1" width="30" customWidth="1"/>
    <col min="2" max="2" width="95" customWidth="1"/>
  </cols>
  <sheetData>
    <row r="1" spans="1:2" ht="18" x14ac:dyDescent="0.25">
      <c r="A1" s="6" t="s">
        <v>1356</v>
      </c>
    </row>
    <row r="2" spans="1:2" x14ac:dyDescent="0.25">
      <c r="A2" s="28" t="s">
        <v>1357</v>
      </c>
    </row>
    <row r="4" spans="1:2" x14ac:dyDescent="0.25">
      <c r="A4" s="7" t="s">
        <v>1358</v>
      </c>
      <c r="B4" s="7" t="s">
        <v>1359</v>
      </c>
    </row>
    <row r="5" spans="1:2" x14ac:dyDescent="0.25">
      <c r="A5" s="31" t="s">
        <v>1360</v>
      </c>
      <c r="B5" s="8" t="s">
        <v>1361</v>
      </c>
    </row>
    <row r="6" spans="1:2" x14ac:dyDescent="0.25">
      <c r="A6" s="31" t="s">
        <v>1362</v>
      </c>
      <c r="B6" s="8" t="s">
        <v>1363</v>
      </c>
    </row>
    <row r="7" spans="1:2" ht="30" x14ac:dyDescent="0.25">
      <c r="A7" s="31" t="s">
        <v>1364</v>
      </c>
      <c r="B7" s="8" t="s">
        <v>1365</v>
      </c>
    </row>
    <row r="8" spans="1:2" x14ac:dyDescent="0.25">
      <c r="A8" s="31" t="s">
        <v>1366</v>
      </c>
      <c r="B8" s="8" t="s">
        <v>1367</v>
      </c>
    </row>
    <row r="9" spans="1:2" ht="38.25" x14ac:dyDescent="0.25">
      <c r="A9" s="31" t="s">
        <v>1368</v>
      </c>
      <c r="B9" s="8" t="s">
        <v>1369</v>
      </c>
    </row>
  </sheetData>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1"/>
  <sheetViews>
    <sheetView showGridLines="0" zoomScaleNormal="100" workbookViewId="0">
      <pane xSplit="2" ySplit="4" topLeftCell="C25" activePane="bottomRight" state="frozen"/>
      <selection pane="topRight" activeCell="C1" sqref="C1"/>
      <selection pane="bottomLeft" activeCell="A5" sqref="A5"/>
      <selection pane="bottomRight" activeCell="M5" sqref="M5"/>
    </sheetView>
  </sheetViews>
  <sheetFormatPr defaultColWidth="8.7109375" defaultRowHeight="15" x14ac:dyDescent="0.25"/>
  <cols>
    <col min="1" max="1" width="4" customWidth="1"/>
    <col min="2" max="3" width="14" customWidth="1"/>
    <col min="4" max="4" width="46" customWidth="1"/>
    <col min="5" max="5" width="16" customWidth="1"/>
    <col min="6" max="6" width="46" customWidth="1"/>
    <col min="7" max="7" width="26" customWidth="1"/>
    <col min="8" max="8" width="24" customWidth="1"/>
    <col min="9" max="9" width="12" customWidth="1"/>
    <col min="10" max="11" width="13" customWidth="1"/>
    <col min="12" max="12" width="22" customWidth="1"/>
    <col min="13" max="13" width="40" customWidth="1"/>
  </cols>
  <sheetData>
    <row r="1" spans="1:13" ht="16.5" x14ac:dyDescent="0.25">
      <c r="A1" s="32" t="s">
        <v>1370</v>
      </c>
    </row>
    <row r="2" spans="1:13" ht="103.5" customHeight="1" x14ac:dyDescent="0.25">
      <c r="A2" s="40" t="s">
        <v>1371</v>
      </c>
      <c r="B2" s="40"/>
      <c r="C2" s="40"/>
      <c r="D2" s="40"/>
      <c r="E2" s="40"/>
      <c r="F2" s="40"/>
      <c r="G2" s="40"/>
      <c r="H2" s="40"/>
      <c r="I2" s="40"/>
      <c r="J2" s="40"/>
      <c r="K2" s="40"/>
      <c r="L2" s="40"/>
      <c r="M2" s="40"/>
    </row>
    <row r="4" spans="1:13" ht="43.5" customHeight="1" x14ac:dyDescent="0.25">
      <c r="A4" s="9" t="s">
        <v>16</v>
      </c>
      <c r="B4" s="9" t="s">
        <v>17</v>
      </c>
      <c r="C4" s="9" t="s">
        <v>1372</v>
      </c>
      <c r="D4" s="9" t="s">
        <v>1373</v>
      </c>
      <c r="E4" s="9" t="s">
        <v>1374</v>
      </c>
      <c r="F4" s="9" t="s">
        <v>1375</v>
      </c>
      <c r="G4" s="9" t="s">
        <v>1376</v>
      </c>
      <c r="H4" s="9" t="s">
        <v>1377</v>
      </c>
      <c r="I4" s="9" t="s">
        <v>1378</v>
      </c>
      <c r="J4" s="9" t="s">
        <v>1379</v>
      </c>
      <c r="K4" s="9" t="s">
        <v>1380</v>
      </c>
      <c r="L4" s="9" t="s">
        <v>1381</v>
      </c>
      <c r="M4" s="9" t="s">
        <v>1382</v>
      </c>
    </row>
    <row r="5" spans="1:13" ht="84" x14ac:dyDescent="0.25">
      <c r="A5" s="10">
        <v>1</v>
      </c>
      <c r="B5" s="10" t="s">
        <v>284</v>
      </c>
      <c r="C5" s="11" t="s">
        <v>286</v>
      </c>
      <c r="D5" s="11" t="s">
        <v>1383</v>
      </c>
      <c r="E5" s="11" t="s">
        <v>1132</v>
      </c>
      <c r="F5" s="11" t="s">
        <v>1133</v>
      </c>
      <c r="G5" s="11" t="s">
        <v>1384</v>
      </c>
      <c r="H5" s="11" t="s">
        <v>1385</v>
      </c>
      <c r="I5" s="14" t="s">
        <v>1386</v>
      </c>
      <c r="J5" s="14" t="s">
        <v>61</v>
      </c>
      <c r="K5" s="14" t="s">
        <v>1387</v>
      </c>
      <c r="L5" s="11" t="s">
        <v>1388</v>
      </c>
      <c r="M5" s="25" t="s">
        <v>1389</v>
      </c>
    </row>
    <row r="6" spans="1:13" ht="36" x14ac:dyDescent="0.25">
      <c r="A6" s="15">
        <v>2</v>
      </c>
      <c r="B6" s="15" t="s">
        <v>218</v>
      </c>
      <c r="C6" s="16" t="s">
        <v>769</v>
      </c>
      <c r="D6" s="16" t="s">
        <v>1390</v>
      </c>
      <c r="E6" s="16" t="s">
        <v>1110</v>
      </c>
      <c r="F6" s="16" t="s">
        <v>1111</v>
      </c>
      <c r="G6" s="16" t="s">
        <v>1384</v>
      </c>
      <c r="H6" s="16" t="s">
        <v>1385</v>
      </c>
      <c r="I6" s="17" t="s">
        <v>1386</v>
      </c>
      <c r="J6" s="17" t="s">
        <v>61</v>
      </c>
      <c r="K6" s="17" t="s">
        <v>1387</v>
      </c>
      <c r="L6" s="16" t="s">
        <v>1391</v>
      </c>
      <c r="M6" s="26" t="s">
        <v>1392</v>
      </c>
    </row>
    <row r="7" spans="1:13" ht="48" x14ac:dyDescent="0.25">
      <c r="A7" s="10">
        <v>3</v>
      </c>
      <c r="B7" s="10" t="s">
        <v>357</v>
      </c>
      <c r="C7" s="11" t="s">
        <v>1163</v>
      </c>
      <c r="D7" s="11" t="s">
        <v>1164</v>
      </c>
      <c r="E7" s="11" t="s">
        <v>1165</v>
      </c>
      <c r="F7" s="11" t="s">
        <v>1166</v>
      </c>
      <c r="G7" s="11" t="s">
        <v>1384</v>
      </c>
      <c r="H7" s="11" t="s">
        <v>1385</v>
      </c>
      <c r="I7" s="14" t="s">
        <v>1386</v>
      </c>
      <c r="J7" s="14" t="s">
        <v>61</v>
      </c>
      <c r="K7" s="33" t="s">
        <v>1393</v>
      </c>
      <c r="L7" s="11" t="s">
        <v>1388</v>
      </c>
      <c r="M7" s="25" t="s">
        <v>1394</v>
      </c>
    </row>
    <row r="8" spans="1:13" ht="84" x14ac:dyDescent="0.25">
      <c r="A8" s="15">
        <v>4</v>
      </c>
      <c r="B8" s="15" t="s">
        <v>273</v>
      </c>
      <c r="C8" s="16" t="s">
        <v>275</v>
      </c>
      <c r="D8" s="16" t="s">
        <v>1395</v>
      </c>
      <c r="E8" s="16" t="s">
        <v>1127</v>
      </c>
      <c r="F8" s="16" t="s">
        <v>1128</v>
      </c>
      <c r="G8" s="16" t="s">
        <v>1396</v>
      </c>
      <c r="H8" s="16" t="s">
        <v>1385</v>
      </c>
      <c r="I8" s="17" t="s">
        <v>1386</v>
      </c>
      <c r="J8" s="17" t="s">
        <v>61</v>
      </c>
      <c r="K8" s="17" t="s">
        <v>1397</v>
      </c>
      <c r="L8" s="16" t="s">
        <v>1388</v>
      </c>
      <c r="M8" s="26" t="s">
        <v>1398</v>
      </c>
    </row>
    <row r="9" spans="1:13" ht="132" x14ac:dyDescent="0.25">
      <c r="A9" s="10">
        <v>5</v>
      </c>
      <c r="B9" s="10" t="s">
        <v>199</v>
      </c>
      <c r="C9" s="11" t="s">
        <v>201</v>
      </c>
      <c r="D9" s="11" t="s">
        <v>1100</v>
      </c>
      <c r="E9" s="11" t="s">
        <v>1101</v>
      </c>
      <c r="F9" s="11" t="s">
        <v>1102</v>
      </c>
      <c r="G9" s="11" t="s">
        <v>1384</v>
      </c>
      <c r="H9" s="11" t="s">
        <v>1385</v>
      </c>
      <c r="I9" s="14" t="s">
        <v>1386</v>
      </c>
      <c r="J9" s="14" t="s">
        <v>61</v>
      </c>
      <c r="K9" s="14" t="s">
        <v>1387</v>
      </c>
      <c r="L9" s="11" t="s">
        <v>1388</v>
      </c>
      <c r="M9" s="25" t="s">
        <v>1399</v>
      </c>
    </row>
    <row r="10" spans="1:13" ht="120" x14ac:dyDescent="0.25">
      <c r="A10" s="15">
        <v>6</v>
      </c>
      <c r="B10" s="15" t="s">
        <v>316</v>
      </c>
      <c r="C10" s="16" t="s">
        <v>1400</v>
      </c>
      <c r="D10" s="16" t="s">
        <v>1401</v>
      </c>
      <c r="E10" s="16" t="s">
        <v>1157</v>
      </c>
      <c r="F10" s="16" t="s">
        <v>1158</v>
      </c>
      <c r="G10" s="16" t="s">
        <v>1384</v>
      </c>
      <c r="H10" s="16" t="s">
        <v>1402</v>
      </c>
      <c r="I10" s="17" t="s">
        <v>1386</v>
      </c>
      <c r="J10" s="17" t="s">
        <v>61</v>
      </c>
      <c r="K10" s="17" t="s">
        <v>1387</v>
      </c>
      <c r="L10" s="16" t="s">
        <v>1391</v>
      </c>
      <c r="M10" s="26" t="s">
        <v>1403</v>
      </c>
    </row>
    <row r="11" spans="1:13" ht="72" x14ac:dyDescent="0.25">
      <c r="A11" s="10">
        <v>7</v>
      </c>
      <c r="B11" s="10" t="s">
        <v>1035</v>
      </c>
      <c r="C11" s="11" t="s">
        <v>297</v>
      </c>
      <c r="D11" s="11" t="s">
        <v>1404</v>
      </c>
      <c r="E11" s="11" t="s">
        <v>1334</v>
      </c>
      <c r="F11" s="11" t="s">
        <v>1335</v>
      </c>
      <c r="G11" s="11" t="s">
        <v>1384</v>
      </c>
      <c r="H11" s="11" t="s">
        <v>1385</v>
      </c>
      <c r="I11" s="14" t="s">
        <v>1386</v>
      </c>
      <c r="J11" s="14" t="s">
        <v>61</v>
      </c>
      <c r="K11" s="14" t="s">
        <v>1387</v>
      </c>
      <c r="L11" s="11" t="s">
        <v>1388</v>
      </c>
      <c r="M11" s="25" t="s">
        <v>1405</v>
      </c>
    </row>
    <row r="12" spans="1:13" ht="60" x14ac:dyDescent="0.25">
      <c r="A12" s="15">
        <v>8</v>
      </c>
      <c r="B12" s="15" t="s">
        <v>626</v>
      </c>
      <c r="C12" s="16" t="s">
        <v>628</v>
      </c>
      <c r="D12" s="16" t="s">
        <v>1406</v>
      </c>
      <c r="E12" s="16" t="s">
        <v>1214</v>
      </c>
      <c r="F12" s="16" t="s">
        <v>1215</v>
      </c>
      <c r="G12" s="16" t="s">
        <v>1384</v>
      </c>
      <c r="H12" s="16" t="s">
        <v>1385</v>
      </c>
      <c r="I12" s="17" t="s">
        <v>1386</v>
      </c>
      <c r="J12" s="17" t="s">
        <v>61</v>
      </c>
      <c r="K12" s="17" t="s">
        <v>1397</v>
      </c>
      <c r="L12" s="16" t="s">
        <v>1391</v>
      </c>
      <c r="M12" s="26" t="s">
        <v>1407</v>
      </c>
    </row>
    <row r="13" spans="1:13" ht="84" x14ac:dyDescent="0.25">
      <c r="A13" s="10">
        <v>9</v>
      </c>
      <c r="B13" s="10" t="s">
        <v>669</v>
      </c>
      <c r="C13" s="11" t="s">
        <v>339</v>
      </c>
      <c r="D13" s="11" t="s">
        <v>1408</v>
      </c>
      <c r="E13" s="11" t="s">
        <v>1235</v>
      </c>
      <c r="F13" s="11" t="s">
        <v>1236</v>
      </c>
      <c r="G13" s="11" t="s">
        <v>1384</v>
      </c>
      <c r="H13" s="11" t="s">
        <v>1385</v>
      </c>
      <c r="I13" s="14" t="s">
        <v>1386</v>
      </c>
      <c r="J13" s="33" t="s">
        <v>108</v>
      </c>
      <c r="K13" s="14" t="s">
        <v>1387</v>
      </c>
      <c r="L13" s="11" t="s">
        <v>1391</v>
      </c>
      <c r="M13" s="25" t="s">
        <v>1409</v>
      </c>
    </row>
    <row r="14" spans="1:13" ht="84" x14ac:dyDescent="0.25">
      <c r="A14" s="15">
        <v>10</v>
      </c>
      <c r="B14" s="15" t="s">
        <v>811</v>
      </c>
      <c r="C14" s="16" t="s">
        <v>1410</v>
      </c>
      <c r="D14" s="16" t="s">
        <v>1411</v>
      </c>
      <c r="E14" s="16" t="s">
        <v>1263</v>
      </c>
      <c r="F14" s="16" t="s">
        <v>1264</v>
      </c>
      <c r="G14" s="16" t="s">
        <v>1396</v>
      </c>
      <c r="H14" s="16" t="s">
        <v>1385</v>
      </c>
      <c r="I14" s="17" t="s">
        <v>1386</v>
      </c>
      <c r="J14" s="17" t="s">
        <v>61</v>
      </c>
      <c r="K14" s="17" t="s">
        <v>1387</v>
      </c>
      <c r="L14" s="16" t="s">
        <v>1388</v>
      </c>
      <c r="M14" s="26" t="s">
        <v>1412</v>
      </c>
    </row>
    <row r="15" spans="1:13" ht="96" x14ac:dyDescent="0.25">
      <c r="A15" s="10">
        <v>11</v>
      </c>
      <c r="B15" s="10" t="s">
        <v>730</v>
      </c>
      <c r="C15" s="11" t="s">
        <v>297</v>
      </c>
      <c r="D15" s="11" t="s">
        <v>1413</v>
      </c>
      <c r="E15" s="11" t="s">
        <v>1251</v>
      </c>
      <c r="F15" s="11" t="s">
        <v>1252</v>
      </c>
      <c r="G15" s="11" t="s">
        <v>1384</v>
      </c>
      <c r="H15" s="11" t="s">
        <v>1385</v>
      </c>
      <c r="I15" s="14" t="s">
        <v>1386</v>
      </c>
      <c r="J15" s="14" t="s">
        <v>61</v>
      </c>
      <c r="K15" s="14" t="s">
        <v>1387</v>
      </c>
      <c r="L15" s="11" t="s">
        <v>1388</v>
      </c>
      <c r="M15" s="25" t="s">
        <v>1414</v>
      </c>
    </row>
    <row r="16" spans="1:13" ht="84" x14ac:dyDescent="0.25">
      <c r="A16" s="15">
        <v>12</v>
      </c>
      <c r="B16" s="15" t="s">
        <v>182</v>
      </c>
      <c r="C16" s="16" t="s">
        <v>184</v>
      </c>
      <c r="D16" s="16" t="s">
        <v>1093</v>
      </c>
      <c r="E16" s="16" t="s">
        <v>1094</v>
      </c>
      <c r="F16" s="16" t="s">
        <v>1095</v>
      </c>
      <c r="G16" s="16" t="s">
        <v>1384</v>
      </c>
      <c r="H16" s="16" t="s">
        <v>1385</v>
      </c>
      <c r="I16" s="17" t="s">
        <v>1386</v>
      </c>
      <c r="J16" s="17" t="s">
        <v>61</v>
      </c>
      <c r="K16" s="34" t="s">
        <v>1393</v>
      </c>
      <c r="L16" s="16" t="s">
        <v>1388</v>
      </c>
      <c r="M16" s="26" t="s">
        <v>1415</v>
      </c>
    </row>
    <row r="17" spans="1:13" ht="72" x14ac:dyDescent="0.25">
      <c r="A17" s="10">
        <v>13</v>
      </c>
      <c r="B17" s="10" t="s">
        <v>950</v>
      </c>
      <c r="C17" s="11" t="s">
        <v>261</v>
      </c>
      <c r="D17" s="11" t="s">
        <v>1310</v>
      </c>
      <c r="E17" s="11" t="s">
        <v>1312</v>
      </c>
      <c r="F17" s="11" t="s">
        <v>1313</v>
      </c>
      <c r="G17" s="11" t="s">
        <v>1384</v>
      </c>
      <c r="H17" s="11" t="s">
        <v>1385</v>
      </c>
      <c r="I17" s="14" t="s">
        <v>1386</v>
      </c>
      <c r="J17" s="14" t="s">
        <v>61</v>
      </c>
      <c r="K17" s="14" t="s">
        <v>1397</v>
      </c>
      <c r="L17" s="11" t="s">
        <v>1416</v>
      </c>
      <c r="M17" s="25" t="s">
        <v>1417</v>
      </c>
    </row>
    <row r="18" spans="1:13" ht="84" x14ac:dyDescent="0.25">
      <c r="A18" s="15">
        <v>14</v>
      </c>
      <c r="B18" s="15" t="s">
        <v>928</v>
      </c>
      <c r="C18" s="16" t="s">
        <v>930</v>
      </c>
      <c r="D18" s="16" t="s">
        <v>1293</v>
      </c>
      <c r="E18" s="16" t="s">
        <v>1295</v>
      </c>
      <c r="F18" s="16" t="s">
        <v>1296</v>
      </c>
      <c r="G18" s="16" t="s">
        <v>1384</v>
      </c>
      <c r="H18" s="16" t="s">
        <v>1385</v>
      </c>
      <c r="I18" s="17" t="s">
        <v>1386</v>
      </c>
      <c r="J18" s="17" t="s">
        <v>61</v>
      </c>
      <c r="K18" s="17" t="s">
        <v>1397</v>
      </c>
      <c r="L18" s="16" t="s">
        <v>1388</v>
      </c>
      <c r="M18" s="26" t="s">
        <v>1418</v>
      </c>
    </row>
    <row r="19" spans="1:13" ht="96" x14ac:dyDescent="0.25">
      <c r="A19" s="10">
        <v>15</v>
      </c>
      <c r="B19" s="10" t="s">
        <v>844</v>
      </c>
      <c r="C19" s="11" t="s">
        <v>846</v>
      </c>
      <c r="D19" s="11" t="s">
        <v>1419</v>
      </c>
      <c r="E19" s="11" t="s">
        <v>1275</v>
      </c>
      <c r="F19" s="11" t="s">
        <v>1276</v>
      </c>
      <c r="G19" s="11" t="s">
        <v>1384</v>
      </c>
      <c r="H19" s="11" t="s">
        <v>1385</v>
      </c>
      <c r="I19" s="14" t="s">
        <v>1386</v>
      </c>
      <c r="J19" s="14" t="s">
        <v>61</v>
      </c>
      <c r="K19" s="33" t="s">
        <v>1393</v>
      </c>
      <c r="L19" s="11" t="s">
        <v>1388</v>
      </c>
      <c r="M19" s="25" t="s">
        <v>1420</v>
      </c>
    </row>
    <row r="20" spans="1:13" ht="120" x14ac:dyDescent="0.25">
      <c r="A20" s="15">
        <v>16</v>
      </c>
      <c r="B20" s="15" t="s">
        <v>945</v>
      </c>
      <c r="C20" s="16" t="s">
        <v>946</v>
      </c>
      <c r="D20" s="16" t="s">
        <v>1421</v>
      </c>
      <c r="E20" s="16" t="s">
        <v>1306</v>
      </c>
      <c r="F20" s="16" t="s">
        <v>1307</v>
      </c>
      <c r="G20" s="16" t="s">
        <v>1396</v>
      </c>
      <c r="H20" s="16" t="s">
        <v>1385</v>
      </c>
      <c r="I20" s="17" t="s">
        <v>1386</v>
      </c>
      <c r="J20" s="34" t="s">
        <v>108</v>
      </c>
      <c r="K20" s="17" t="s">
        <v>1387</v>
      </c>
      <c r="L20" s="16" t="s">
        <v>1388</v>
      </c>
      <c r="M20" s="26" t="s">
        <v>1422</v>
      </c>
    </row>
    <row r="21" spans="1:13" ht="72" x14ac:dyDescent="0.25">
      <c r="A21" s="10">
        <v>17</v>
      </c>
      <c r="B21" s="10" t="s">
        <v>887</v>
      </c>
      <c r="C21" s="11" t="s">
        <v>782</v>
      </c>
      <c r="D21" s="11" t="s">
        <v>1423</v>
      </c>
      <c r="E21" s="11" t="s">
        <v>1281</v>
      </c>
      <c r="F21" s="11" t="s">
        <v>1282</v>
      </c>
      <c r="G21" s="11" t="s">
        <v>1384</v>
      </c>
      <c r="H21" s="11" t="s">
        <v>1385</v>
      </c>
      <c r="I21" s="14" t="s">
        <v>1386</v>
      </c>
      <c r="J21" s="14" t="s">
        <v>61</v>
      </c>
      <c r="K21" s="14" t="s">
        <v>1397</v>
      </c>
      <c r="L21" s="11" t="s">
        <v>1388</v>
      </c>
      <c r="M21" s="25" t="s">
        <v>1424</v>
      </c>
    </row>
    <row r="22" spans="1:13" ht="72" x14ac:dyDescent="0.25">
      <c r="A22" s="15">
        <v>18</v>
      </c>
      <c r="B22" s="15" t="s">
        <v>45</v>
      </c>
      <c r="C22" s="16" t="s">
        <v>1425</v>
      </c>
      <c r="D22" s="16" t="s">
        <v>1426</v>
      </c>
      <c r="E22" s="16" t="s">
        <v>1059</v>
      </c>
      <c r="F22" s="16" t="s">
        <v>1060</v>
      </c>
      <c r="G22" s="16" t="s">
        <v>1396</v>
      </c>
      <c r="H22" s="16" t="s">
        <v>1385</v>
      </c>
      <c r="I22" s="17" t="s">
        <v>1386</v>
      </c>
      <c r="J22" s="17" t="s">
        <v>61</v>
      </c>
      <c r="K22" s="17" t="s">
        <v>1387</v>
      </c>
      <c r="L22" s="16" t="s">
        <v>1416</v>
      </c>
      <c r="M22" s="26" t="s">
        <v>1427</v>
      </c>
    </row>
    <row r="23" spans="1:13" ht="96" x14ac:dyDescent="0.25">
      <c r="A23" s="10">
        <v>19</v>
      </c>
      <c r="B23" s="10" t="s">
        <v>259</v>
      </c>
      <c r="C23" s="11" t="s">
        <v>261</v>
      </c>
      <c r="D23" s="11" t="s">
        <v>1428</v>
      </c>
      <c r="E23" s="11" t="s">
        <v>1115</v>
      </c>
      <c r="F23" s="11" t="s">
        <v>1116</v>
      </c>
      <c r="G23" s="11" t="s">
        <v>1396</v>
      </c>
      <c r="H23" s="11" t="s">
        <v>1385</v>
      </c>
      <c r="I23" s="14" t="s">
        <v>1386</v>
      </c>
      <c r="J23" s="14" t="s">
        <v>61</v>
      </c>
      <c r="K23" s="14" t="s">
        <v>1387</v>
      </c>
      <c r="L23" s="11" t="s">
        <v>1388</v>
      </c>
      <c r="M23" s="25" t="s">
        <v>1429</v>
      </c>
    </row>
    <row r="24" spans="1:13" ht="84" x14ac:dyDescent="0.25">
      <c r="A24" s="15">
        <v>20</v>
      </c>
      <c r="B24" s="15" t="s">
        <v>475</v>
      </c>
      <c r="C24" s="16" t="s">
        <v>473</v>
      </c>
      <c r="D24" s="16" t="s">
        <v>1430</v>
      </c>
      <c r="E24" s="16" t="s">
        <v>1196</v>
      </c>
      <c r="F24" s="16" t="s">
        <v>1197</v>
      </c>
      <c r="G24" s="16" t="s">
        <v>1384</v>
      </c>
      <c r="H24" s="16" t="s">
        <v>1385</v>
      </c>
      <c r="I24" s="17" t="s">
        <v>1386</v>
      </c>
      <c r="J24" s="17" t="s">
        <v>61</v>
      </c>
      <c r="K24" s="17" t="s">
        <v>1387</v>
      </c>
      <c r="L24" s="16" t="s">
        <v>1391</v>
      </c>
      <c r="M24" s="26" t="s">
        <v>1431</v>
      </c>
    </row>
    <row r="25" spans="1:13" ht="60" x14ac:dyDescent="0.25">
      <c r="A25" s="10">
        <v>21</v>
      </c>
      <c r="B25" s="10" t="s">
        <v>618</v>
      </c>
      <c r="C25" s="11" t="s">
        <v>116</v>
      </c>
      <c r="D25" s="11" t="s">
        <v>1208</v>
      </c>
      <c r="E25" s="11" t="s">
        <v>1209</v>
      </c>
      <c r="F25" s="11" t="s">
        <v>1210</v>
      </c>
      <c r="G25" s="11" t="s">
        <v>1432</v>
      </c>
      <c r="H25" s="11" t="s">
        <v>1402</v>
      </c>
      <c r="I25" s="14" t="s">
        <v>1386</v>
      </c>
      <c r="J25" s="14" t="s">
        <v>61</v>
      </c>
      <c r="K25" s="14" t="s">
        <v>1387</v>
      </c>
      <c r="L25" s="11" t="s">
        <v>1416</v>
      </c>
      <c r="M25" s="25" t="s">
        <v>1433</v>
      </c>
    </row>
    <row r="26" spans="1:13" ht="60" x14ac:dyDescent="0.25">
      <c r="A26" s="15">
        <v>22</v>
      </c>
      <c r="B26" s="15" t="s">
        <v>662</v>
      </c>
      <c r="C26" s="16" t="s">
        <v>1434</v>
      </c>
      <c r="D26" s="16" t="s">
        <v>1435</v>
      </c>
      <c r="E26" s="16" t="s">
        <v>1231</v>
      </c>
      <c r="F26" s="16" t="s">
        <v>1232</v>
      </c>
      <c r="G26" s="16" t="s">
        <v>1432</v>
      </c>
      <c r="H26" s="16" t="s">
        <v>1402</v>
      </c>
      <c r="I26" s="17" t="s">
        <v>1386</v>
      </c>
      <c r="J26" s="17" t="s">
        <v>61</v>
      </c>
      <c r="K26" s="17" t="s">
        <v>1397</v>
      </c>
      <c r="L26" s="16" t="s">
        <v>1416</v>
      </c>
      <c r="M26" s="26" t="s">
        <v>1436</v>
      </c>
    </row>
    <row r="27" spans="1:13" ht="60" x14ac:dyDescent="0.25">
      <c r="A27" s="10">
        <v>23</v>
      </c>
      <c r="B27" s="10" t="s">
        <v>370</v>
      </c>
      <c r="C27" s="11" t="s">
        <v>1437</v>
      </c>
      <c r="D27" s="11" t="s">
        <v>1438</v>
      </c>
      <c r="E27" s="11" t="s">
        <v>1172</v>
      </c>
      <c r="F27" s="11" t="s">
        <v>1173</v>
      </c>
      <c r="G27" s="11" t="s">
        <v>1432</v>
      </c>
      <c r="H27" s="11" t="s">
        <v>1402</v>
      </c>
      <c r="I27" s="14" t="s">
        <v>1386</v>
      </c>
      <c r="J27" s="14" t="s">
        <v>61</v>
      </c>
      <c r="K27" s="14" t="s">
        <v>1387</v>
      </c>
      <c r="L27" s="11" t="s">
        <v>1416</v>
      </c>
      <c r="M27" s="25" t="s">
        <v>1439</v>
      </c>
    </row>
    <row r="28" spans="1:13" ht="84" x14ac:dyDescent="0.25">
      <c r="A28" s="15">
        <v>24</v>
      </c>
      <c r="B28" s="15" t="s">
        <v>66</v>
      </c>
      <c r="C28" s="16" t="s">
        <v>68</v>
      </c>
      <c r="D28" s="16" t="s">
        <v>1440</v>
      </c>
      <c r="E28" s="16" t="s">
        <v>1066</v>
      </c>
      <c r="F28" s="16" t="s">
        <v>1067</v>
      </c>
      <c r="G28" s="16" t="s">
        <v>1441</v>
      </c>
      <c r="H28" s="16" t="s">
        <v>1402</v>
      </c>
      <c r="I28" s="17" t="s">
        <v>1386</v>
      </c>
      <c r="J28" s="17" t="s">
        <v>61</v>
      </c>
      <c r="K28" s="17" t="s">
        <v>1387</v>
      </c>
      <c r="L28" s="16" t="s">
        <v>1416</v>
      </c>
      <c r="M28" s="26" t="s">
        <v>1442</v>
      </c>
    </row>
    <row r="29" spans="1:13" ht="60" x14ac:dyDescent="0.25">
      <c r="A29" s="10">
        <v>25</v>
      </c>
      <c r="B29" s="10" t="s">
        <v>146</v>
      </c>
      <c r="C29" s="11" t="s">
        <v>148</v>
      </c>
      <c r="D29" s="11" t="s">
        <v>1443</v>
      </c>
      <c r="E29" s="11" t="s">
        <v>1084</v>
      </c>
      <c r="F29" s="11" t="s">
        <v>1085</v>
      </c>
      <c r="G29" s="11" t="s">
        <v>1396</v>
      </c>
      <c r="H29" s="11" t="s">
        <v>1385</v>
      </c>
      <c r="I29" s="14" t="s">
        <v>1386</v>
      </c>
      <c r="J29" s="14" t="s">
        <v>61</v>
      </c>
      <c r="K29" s="14" t="s">
        <v>1387</v>
      </c>
      <c r="L29" s="11" t="s">
        <v>1416</v>
      </c>
      <c r="M29" s="25" t="s">
        <v>1444</v>
      </c>
    </row>
    <row r="30" spans="1:13" ht="72" x14ac:dyDescent="0.25">
      <c r="A30" s="15">
        <v>26</v>
      </c>
      <c r="B30" s="15" t="s">
        <v>266</v>
      </c>
      <c r="C30" s="16" t="s">
        <v>268</v>
      </c>
      <c r="D30" s="16" t="s">
        <v>1445</v>
      </c>
      <c r="E30" s="16" t="s">
        <v>1122</v>
      </c>
      <c r="F30" s="16" t="s">
        <v>1123</v>
      </c>
      <c r="G30" s="16" t="s">
        <v>1441</v>
      </c>
      <c r="H30" s="16" t="s">
        <v>1385</v>
      </c>
      <c r="I30" s="17" t="s">
        <v>1386</v>
      </c>
      <c r="J30" s="34" t="s">
        <v>108</v>
      </c>
      <c r="K30" s="17" t="s">
        <v>1387</v>
      </c>
      <c r="L30" s="16" t="s">
        <v>1446</v>
      </c>
      <c r="M30" s="26" t="s">
        <v>1447</v>
      </c>
    </row>
    <row r="31" spans="1:13" x14ac:dyDescent="0.25">
      <c r="B31" s="35" t="s">
        <v>1448</v>
      </c>
      <c r="I31" s="36" t="str">
        <f>COUNTIF(I5:I30,"VERIFIED-YES")&amp;" VERIFIED-YES / "&amp;COUNTA(B5:B30)&amp;" rows"</f>
        <v>26 VERIFIED-YES / 26 rows</v>
      </c>
      <c r="J31" s="37" t="str">
        <f>COUNTIF(J5:J30,"HIGH")&amp;" HIGH / "&amp;COUNTIF(J5:J30,"MEDIUM")&amp;" MEDIUM"</f>
        <v>23 HIGH / 3 MEDIUM</v>
      </c>
      <c r="K31" s="37" t="str">
        <f>COUNTIF(K5:K30,"L1*")&amp;" L1 / "&amp;COUNTIF(K5:K30,"L2*")&amp;" L2"</f>
        <v>23 L1 / 3 L2</v>
      </c>
    </row>
  </sheetData>
  <mergeCells count="1">
    <mergeCell ref="A2:M2"/>
  </mergeCells>
  <hyperlinks>
    <hyperlink ref="M5" r:id="rId1" xr:uid="{00000000-0004-0000-0600-000000000000}"/>
    <hyperlink ref="M6" r:id="rId2" xr:uid="{00000000-0004-0000-0600-000001000000}"/>
    <hyperlink ref="M7" r:id="rId3" xr:uid="{00000000-0004-0000-0600-000002000000}"/>
    <hyperlink ref="M8" r:id="rId4" xr:uid="{00000000-0004-0000-0600-000003000000}"/>
    <hyperlink ref="M9" r:id="rId5" xr:uid="{00000000-0004-0000-0600-000004000000}"/>
    <hyperlink ref="M10" r:id="rId6" xr:uid="{00000000-0004-0000-0600-000005000000}"/>
    <hyperlink ref="M11" r:id="rId7" xr:uid="{00000000-0004-0000-0600-000006000000}"/>
    <hyperlink ref="M12" r:id="rId8" xr:uid="{00000000-0004-0000-0600-000007000000}"/>
    <hyperlink ref="M13" r:id="rId9" xr:uid="{00000000-0004-0000-0600-000008000000}"/>
    <hyperlink ref="M14" r:id="rId10" xr:uid="{00000000-0004-0000-0600-000009000000}"/>
    <hyperlink ref="M15" r:id="rId11" xr:uid="{00000000-0004-0000-0600-00000A000000}"/>
    <hyperlink ref="M16" r:id="rId12" xr:uid="{00000000-0004-0000-0600-00000B000000}"/>
    <hyperlink ref="M17" r:id="rId13" xr:uid="{00000000-0004-0000-0600-00000C000000}"/>
    <hyperlink ref="M18" r:id="rId14" xr:uid="{00000000-0004-0000-0600-00000D000000}"/>
    <hyperlink ref="M19" r:id="rId15" xr:uid="{00000000-0004-0000-0600-00000E000000}"/>
    <hyperlink ref="M20" r:id="rId16" xr:uid="{00000000-0004-0000-0600-00000F000000}"/>
    <hyperlink ref="M21" r:id="rId17" xr:uid="{00000000-0004-0000-0600-000010000000}"/>
    <hyperlink ref="M22" r:id="rId18" xr:uid="{00000000-0004-0000-0600-000011000000}"/>
    <hyperlink ref="M23" r:id="rId19" xr:uid="{00000000-0004-0000-0600-000012000000}"/>
    <hyperlink ref="M24" r:id="rId20" xr:uid="{00000000-0004-0000-0600-000013000000}"/>
    <hyperlink ref="M25" r:id="rId21" xr:uid="{00000000-0004-0000-0600-000014000000}"/>
    <hyperlink ref="M26" r:id="rId22" xr:uid="{00000000-0004-0000-0600-000015000000}"/>
    <hyperlink ref="M27" r:id="rId23" xr:uid="{00000000-0004-0000-0600-000016000000}"/>
    <hyperlink ref="M28" r:id="rId24" xr:uid="{00000000-0004-0000-0600-000017000000}"/>
    <hyperlink ref="M29" r:id="rId25" xr:uid="{00000000-0004-0000-0600-000018000000}"/>
    <hyperlink ref="M30" r:id="rId26" xr:uid="{00000000-0004-0000-0600-000019000000}"/>
  </hyperlinks>
  <pageMargins left="0.75" right="0.75" top="1" bottom="1" header="0.511811023622047" footer="0.511811023622047"/>
  <pageSetup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
  <sheetViews>
    <sheetView showGridLines="0" zoomScaleNormal="100" workbookViewId="0"/>
  </sheetViews>
  <sheetFormatPr defaultColWidth="8.7109375" defaultRowHeight="15" x14ac:dyDescent="0.25"/>
  <cols>
    <col min="1" max="1" width="28" customWidth="1"/>
    <col min="2" max="2" width="100" customWidth="1"/>
  </cols>
  <sheetData>
    <row r="1" spans="1:2" ht="18" x14ac:dyDescent="0.25">
      <c r="A1" s="6" t="s">
        <v>1449</v>
      </c>
    </row>
    <row r="3" spans="1:2" ht="25.5" x14ac:dyDescent="0.25">
      <c r="A3" s="38" t="s">
        <v>11</v>
      </c>
      <c r="B3" s="8" t="s">
        <v>1450</v>
      </c>
    </row>
    <row r="4" spans="1:2" ht="25.5" x14ac:dyDescent="0.25">
      <c r="A4" s="38" t="s">
        <v>1451</v>
      </c>
      <c r="B4" s="8" t="s">
        <v>1452</v>
      </c>
    </row>
    <row r="5" spans="1:2" ht="51" x14ac:dyDescent="0.25">
      <c r="A5" s="38" t="s">
        <v>1453</v>
      </c>
      <c r="B5" s="8" t="s">
        <v>1454</v>
      </c>
    </row>
    <row r="6" spans="1:2" ht="25.5" x14ac:dyDescent="0.25">
      <c r="A6" s="38" t="s">
        <v>1455</v>
      </c>
      <c r="B6" s="8" t="s">
        <v>1456</v>
      </c>
    </row>
    <row r="7" spans="1:2" ht="38.25" x14ac:dyDescent="0.25">
      <c r="A7" s="38" t="s">
        <v>1342</v>
      </c>
      <c r="B7" s="8" t="s">
        <v>1457</v>
      </c>
    </row>
    <row r="8" spans="1:2" ht="51" x14ac:dyDescent="0.25">
      <c r="A8" s="38" t="s">
        <v>1458</v>
      </c>
      <c r="B8" s="8" t="s">
        <v>1459</v>
      </c>
    </row>
    <row r="9" spans="1:2" ht="76.5" x14ac:dyDescent="0.25">
      <c r="A9" s="38" t="s">
        <v>1460</v>
      </c>
      <c r="B9" s="8" t="s">
        <v>1461</v>
      </c>
    </row>
    <row r="10" spans="1:2" ht="140.25" x14ac:dyDescent="0.25">
      <c r="A10" s="38" t="s">
        <v>1462</v>
      </c>
      <c r="B10" s="8" t="s">
        <v>1463</v>
      </c>
    </row>
    <row r="11" spans="1:2" ht="89.25" x14ac:dyDescent="0.25">
      <c r="A11" s="38" t="s">
        <v>1464</v>
      </c>
      <c r="B11" s="8" t="s">
        <v>1465</v>
      </c>
    </row>
    <row r="12" spans="1:2" ht="178.5" x14ac:dyDescent="0.25">
      <c r="A12" s="38" t="s">
        <v>1466</v>
      </c>
      <c r="B12" s="8" t="s">
        <v>1467</v>
      </c>
    </row>
    <row r="13" spans="1:2" ht="76.5" x14ac:dyDescent="0.25">
      <c r="A13" s="38" t="s">
        <v>37</v>
      </c>
      <c r="B13" s="8" t="s">
        <v>1468</v>
      </c>
    </row>
    <row r="14" spans="1:2" ht="30" x14ac:dyDescent="0.25">
      <c r="A14" s="38" t="s">
        <v>1469</v>
      </c>
      <c r="B14" s="8" t="s">
        <v>1470</v>
      </c>
    </row>
    <row r="15" spans="1:2" ht="63.75" x14ac:dyDescent="0.25">
      <c r="A15" s="38" t="s">
        <v>1471</v>
      </c>
      <c r="B15" s="8" t="s">
        <v>1472</v>
      </c>
    </row>
    <row r="16" spans="1:2" ht="51" x14ac:dyDescent="0.25">
      <c r="A16" s="38" t="s">
        <v>1473</v>
      </c>
      <c r="B16" s="8" t="s">
        <v>1474</v>
      </c>
    </row>
    <row r="17" spans="1:2" ht="114.75" x14ac:dyDescent="0.25">
      <c r="A17" s="38" t="s">
        <v>1475</v>
      </c>
      <c r="B17" s="8" t="s">
        <v>1476</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vt:lpstr>
      <vt:lpstr>Global Map</vt:lpstr>
      <vt:lpstr>Source &amp; Verification Register</vt:lpstr>
      <vt:lpstr>Tier Summary</vt:lpstr>
      <vt:lpstr>Germany Benchmark</vt:lpstr>
      <vt:lpstr>Textual-Entrenchment Audit</vt:lpstr>
      <vt:lpstr>Method &amp; Sources</vt:lpstr>
      <vt:lpstr>'Source &amp; Verification Register'!Print_Titles</vt:lpstr>
      <vt:lpstr>'Textual-Entrenchment Audit'!Print_Titles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Cyrus Hazari</cp:lastModifiedBy>
  <cp:revision>0</cp:revision>
  <dcterms:created xsi:type="dcterms:W3CDTF">2026-06-28T17:51:28Z</dcterms:created>
  <dcterms:modified xsi:type="dcterms:W3CDTF">2026-06-28T19:15:13Z</dcterms:modified>
  <dc:language>en-US</dc:language>
</cp:coreProperties>
</file>